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hared drives\Dept Drive TO\Forms\New forms to publish for GP\"/>
    </mc:Choice>
  </mc:AlternateContent>
  <xr:revisionPtr revIDLastSave="0" documentId="13_ncr:1_{16AEFAA6-5EDF-4D8F-811B-3D2AAA1A4C5D}" xr6:coauthVersionLast="47" xr6:coauthVersionMax="47" xr10:uidLastSave="{00000000-0000-0000-0000-000000000000}"/>
  <bookViews>
    <workbookView xWindow="-120" yWindow="-120" windowWidth="29040" windowHeight="15840" xr2:uid="{00000000-000D-0000-FFFF-FFFF00000000}"/>
  </bookViews>
  <sheets>
    <sheet name="Emp Reimb Expense Report" sheetId="1" r:id="rId1"/>
    <sheet name="Misc. Expenses Form" sheetId="2" r:id="rId2"/>
    <sheet name="AA Code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 l="1"/>
  <c r="B43" i="1"/>
  <c r="B44" i="1" s="1"/>
  <c r="I35" i="1"/>
  <c r="D44" i="1" l="1"/>
  <c r="D45" i="1" s="1"/>
  <c r="E44" i="1" s="1"/>
  <c r="E43" i="1"/>
  <c r="C19" i="1"/>
  <c r="D19" i="1" s="1"/>
  <c r="A19" i="1"/>
  <c r="B19" i="1" s="1"/>
  <c r="C18" i="1"/>
  <c r="D18" i="1" s="1"/>
  <c r="A18" i="1"/>
  <c r="B18" i="1" s="1"/>
  <c r="C17" i="1"/>
  <c r="D17" i="1" s="1"/>
  <c r="A17" i="1"/>
  <c r="B17" i="1" s="1"/>
  <c r="C16" i="1"/>
  <c r="D16" i="1" s="1"/>
  <c r="A16" i="1"/>
  <c r="B16" i="1" s="1"/>
  <c r="C15" i="1"/>
  <c r="D15" i="1" s="1"/>
  <c r="A15" i="1"/>
  <c r="B15" i="1" s="1"/>
  <c r="C14" i="1"/>
  <c r="D14" i="1" s="1"/>
  <c r="A14" i="1"/>
  <c r="B14" i="1" s="1"/>
  <c r="A13" i="1"/>
  <c r="B13" i="1" s="1"/>
  <c r="C13" i="1"/>
  <c r="D13" i="1" s="1"/>
  <c r="L13" i="1" l="1"/>
  <c r="L14" i="1"/>
  <c r="L18" i="1"/>
  <c r="L15" i="1"/>
  <c r="L17" i="1"/>
  <c r="L16" i="1"/>
  <c r="L19" i="1"/>
  <c r="I30" i="2" l="1"/>
  <c r="P20" i="1"/>
  <c r="O20" i="1"/>
  <c r="N20" i="1"/>
  <c r="M20" i="1"/>
  <c r="Q19" i="1"/>
  <c r="F8" i="3" s="1"/>
  <c r="Q18" i="1"/>
  <c r="F7" i="3" s="1"/>
  <c r="Q17" i="1"/>
  <c r="F6" i="3" s="1"/>
  <c r="Q16" i="1"/>
  <c r="F5" i="3" s="1"/>
  <c r="Q15" i="1"/>
  <c r="F4" i="3" s="1"/>
  <c r="Q14" i="1"/>
  <c r="F3" i="3" s="1"/>
  <c r="Q13" i="1"/>
  <c r="F2" i="3" s="1"/>
  <c r="G1" i="3" l="1"/>
  <c r="J12" i="1" s="1"/>
  <c r="L20" i="1"/>
  <c r="Q20" i="1" s="1"/>
  <c r="Q23" i="1" s="1"/>
  <c r="Q24" i="1"/>
  <c r="Q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Microsoft</author>
  </authors>
  <commentList>
    <comment ref="J12" authorId="0" shapeId="0" xr:uid="{00000000-0006-0000-0000-000001000000}">
      <text>
        <r>
          <rPr>
            <b/>
            <sz val="9"/>
            <color indexed="81"/>
            <rFont val="Tahoma"/>
            <family val="2"/>
          </rPr>
          <t>Required for each line.  Select from Drop Down Menu</t>
        </r>
      </text>
    </comment>
    <comment ref="Q12" authorId="1" shapeId="0" xr:uid="{00000000-0006-0000-0000-000002000000}">
      <text>
        <r>
          <rPr>
            <b/>
            <sz val="8"/>
            <color indexed="81"/>
            <rFont val="Tahoma"/>
            <family val="2"/>
          </rPr>
          <t>Values in the blue cells are calculated automatically</t>
        </r>
      </text>
    </comment>
    <comment ref="I38" authorId="0" shapeId="0" xr:uid="{00000000-0006-0000-0000-000003000000}">
      <text>
        <r>
          <rPr>
            <b/>
            <sz val="9"/>
            <color indexed="81"/>
            <rFont val="Tahoma"/>
            <family val="2"/>
          </rPr>
          <t>Windows User:</t>
        </r>
        <r>
          <rPr>
            <sz val="9"/>
            <color indexed="81"/>
            <rFont val="Tahoma"/>
            <family val="2"/>
          </rPr>
          <t xml:space="preserve">
Must complete Direct Deposit Authorization form if you do not already have one on file</t>
        </r>
      </text>
    </comment>
  </commentList>
</comments>
</file>

<file path=xl/sharedStrings.xml><?xml version="1.0" encoding="utf-8"?>
<sst xmlns="http://schemas.openxmlformats.org/spreadsheetml/2006/main" count="192" uniqueCount="187">
  <si>
    <t>Saint Joseph's College</t>
  </si>
  <si>
    <t>ITEMIZED RECEIPTS MUST BE ATTACHED</t>
  </si>
  <si>
    <t>Date(s)</t>
  </si>
  <si>
    <t># Business Days</t>
  </si>
  <si>
    <t>Location</t>
  </si>
  <si>
    <t>Mileage
(# of miles)</t>
  </si>
  <si>
    <t>Lodging</t>
  </si>
  <si>
    <t>Air Travel</t>
  </si>
  <si>
    <t>Auto Rental, Gas, Tolls, Parking, Cabs, etc</t>
  </si>
  <si>
    <t>Meals &amp; Entertain.</t>
  </si>
  <si>
    <t>TOTAL</t>
  </si>
  <si>
    <t>TOTALS</t>
  </si>
  <si>
    <t>***Detail for Miscellaneous Expenses (Use Misc. Expenses form if more rows are needed)</t>
  </si>
  <si>
    <t>PLEASE ATTACH ALL RECEIPTS</t>
  </si>
  <si>
    <t>Description</t>
  </si>
  <si>
    <t>Amount</t>
  </si>
  <si>
    <t>Main Account #</t>
  </si>
  <si>
    <t>Subtotal</t>
  </si>
  <si>
    <t>Misc. Subtotal</t>
  </si>
  <si>
    <t>Balance due Employee</t>
  </si>
  <si>
    <t xml:space="preserve">Certification: I certify that all expenses reported here are appropriate and necessary to the objective of the travel and that no other reimbursement will be forthcoming: </t>
  </si>
  <si>
    <t>Date</t>
  </si>
  <si>
    <t xml:space="preserve">TOTAL MISCELLANEOUS EXPENSES  </t>
  </si>
  <si>
    <t>Check Distribution:          Hold in Treasurer's Office</t>
  </si>
  <si>
    <t>Direct Deposit</t>
  </si>
  <si>
    <t>US Mail</t>
  </si>
  <si>
    <t>Note:  If check is not picked up in the Treasurer's Office within 5 days, the check will be mailed to the address on file.</t>
  </si>
  <si>
    <t>Miscellaneous Expenses</t>
  </si>
  <si>
    <t>EMPLOYEE NAME:  __________________________________</t>
  </si>
  <si>
    <t>Transaction Description</t>
  </si>
  <si>
    <t>Business Purpose</t>
  </si>
  <si>
    <t>Attendees</t>
  </si>
  <si>
    <t>Attendees Business Affiliation</t>
  </si>
  <si>
    <t>Dept/
Fund</t>
  </si>
  <si>
    <t>Main Account</t>
  </si>
  <si>
    <t>Transaction Amount</t>
  </si>
  <si>
    <t>Total</t>
  </si>
  <si>
    <r>
      <t xml:space="preserve">NOTE:  This Miscellaneous Expense Report </t>
    </r>
    <r>
      <rPr>
        <b/>
        <sz val="14"/>
        <rFont val="Arial"/>
        <family val="2"/>
      </rPr>
      <t>MUST BE ATTACHED</t>
    </r>
    <r>
      <rPr>
        <b/>
        <sz val="12"/>
        <rFont val="Arial"/>
        <family val="2"/>
      </rPr>
      <t xml:space="preserve"> </t>
    </r>
    <r>
      <rPr>
        <sz val="12"/>
        <rFont val="Arial"/>
        <family val="2"/>
      </rPr>
      <t>to an Employee Reimbursement Expense Report or a Corporate Credit Card Expense Report.</t>
    </r>
  </si>
  <si>
    <t>Code</t>
  </si>
  <si>
    <t>Row</t>
  </si>
  <si>
    <t>AA Complete</t>
  </si>
  <si>
    <t>Conference/Tradeshows</t>
  </si>
  <si>
    <t>Recruiting/Enrollment</t>
  </si>
  <si>
    <t>Training</t>
  </si>
  <si>
    <t>Site Visit</t>
  </si>
  <si>
    <t>Alumni Related</t>
  </si>
  <si>
    <t>Donor Related</t>
  </si>
  <si>
    <t>Teams/Groups</t>
  </si>
  <si>
    <t>Outside Meetings</t>
  </si>
  <si>
    <t>Purchasing</t>
  </si>
  <si>
    <t xml:space="preserve">Note for Mileage: </t>
  </si>
  <si>
    <t>$ Mileage  (See Mileage Note below)</t>
  </si>
  <si>
    <t>SJC has a contractual agreement for Rental vehicles with Enterprise (National) and Employees are encouraged to use this for longer trips.  Please see the link in the Expense Reimbursement Policy on the SJC Website</t>
  </si>
  <si>
    <t>Full Mileage Rate</t>
  </si>
  <si>
    <t>Gas Mileage Rate</t>
  </si>
  <si>
    <t>Grant Information</t>
  </si>
  <si>
    <t>Payee:</t>
  </si>
  <si>
    <t>Grant Fund #</t>
  </si>
  <si>
    <t>Grant Name</t>
  </si>
  <si>
    <t>SJC Cost Share</t>
  </si>
  <si>
    <t>Grant Funded</t>
  </si>
  <si>
    <t>OR</t>
  </si>
  <si>
    <t>□</t>
  </si>
  <si>
    <t>Principal Investigor Signature</t>
  </si>
  <si>
    <t>Dir. of Corporate &amp; Foundation Relations Signature</t>
  </si>
  <si>
    <t>Dept. Head Signature ***only if a SJC cost share expense</t>
  </si>
  <si>
    <t>Federal</t>
  </si>
  <si>
    <t>Private</t>
  </si>
  <si>
    <t xml:space="preserve">ME Space/NASA SG-18-18(S Jury) </t>
  </si>
  <si>
    <t>1505</t>
  </si>
  <si>
    <t xml:space="preserve">CCUSA Nat'l Mentoring Grant    </t>
  </si>
  <si>
    <t>4101</t>
  </si>
  <si>
    <t xml:space="preserve">Smoke Fee Campus               </t>
  </si>
  <si>
    <t>1506</t>
  </si>
  <si>
    <t xml:space="preserve">NSF SEANET CFDA 47.079         </t>
  </si>
  <si>
    <t>4102</t>
  </si>
  <si>
    <t xml:space="preserve">Emerg Food Shelter             </t>
  </si>
  <si>
    <t>1508</t>
  </si>
  <si>
    <t xml:space="preserve">NSF STEM CFDA#47.076           </t>
  </si>
  <si>
    <t>4103</t>
  </si>
  <si>
    <t xml:space="preserve">Farm Summer Prog               </t>
  </si>
  <si>
    <t>1509</t>
  </si>
  <si>
    <t xml:space="preserve">WNERR NASA Wells  CFDA#43.008  </t>
  </si>
  <si>
    <t>4104</t>
  </si>
  <si>
    <t xml:space="preserve">ME Local FD Pilgr              </t>
  </si>
  <si>
    <t>1510</t>
  </si>
  <si>
    <t xml:space="preserve">WRRI UMS-1121 Lesher (Buoy)    </t>
  </si>
  <si>
    <t>4106</t>
  </si>
  <si>
    <t xml:space="preserve">MELMAC                         </t>
  </si>
  <si>
    <t>1511</t>
  </si>
  <si>
    <t xml:space="preserve">EDA IFLFSI #010114764          </t>
  </si>
  <si>
    <t>4108</t>
  </si>
  <si>
    <t xml:space="preserve">Davis Acad Assess              </t>
  </si>
  <si>
    <t xml:space="preserve">ME Space/NASA SG 18-22 </t>
  </si>
  <si>
    <t>4114</t>
  </si>
  <si>
    <t xml:space="preserve">Davis Educ Fnd Fact Book       </t>
  </si>
  <si>
    <t xml:space="preserve">NSF Noyce/Science Teachers     </t>
  </si>
  <si>
    <t>4116</t>
  </si>
  <si>
    <t xml:space="preserve">Environmental Studies Immerse  </t>
  </si>
  <si>
    <t>1514</t>
  </si>
  <si>
    <t xml:space="preserve">Dept of Justice - Violence     </t>
  </si>
  <si>
    <t>4118</t>
  </si>
  <si>
    <t xml:space="preserve">Maine Arts Commission          </t>
  </si>
  <si>
    <t>1515</t>
  </si>
  <si>
    <t xml:space="preserve">NSF Service Learning Chemisty  </t>
  </si>
  <si>
    <t>4119</t>
  </si>
  <si>
    <t xml:space="preserve">Earthwatch Instittute Grant    </t>
  </si>
  <si>
    <t>4120</t>
  </si>
  <si>
    <t xml:space="preserve">Burnham Trust Research Grant   </t>
  </si>
  <si>
    <t>4121</t>
  </si>
  <si>
    <t xml:space="preserve">Saskatchewan Ministry of Envir </t>
  </si>
  <si>
    <t>4122</t>
  </si>
  <si>
    <t xml:space="preserve">Maine Outdoor Heritage Fund    </t>
  </si>
  <si>
    <t>4123</t>
  </si>
  <si>
    <t xml:space="preserve">Academic Research              </t>
  </si>
  <si>
    <t>4124</t>
  </si>
  <si>
    <t xml:space="preserve">NCAA Minorities Internsjip Grt </t>
  </si>
  <si>
    <t>Ready Seafood</t>
  </si>
  <si>
    <t xml:space="preserve">NetVUE Vocation                </t>
  </si>
  <si>
    <t>Northeast Community-Workfest 19 (Mercy Ministry)</t>
  </si>
  <si>
    <t xml:space="preserve">Maine Sea Grant CFDA# 11.417   </t>
  </si>
  <si>
    <t>Payee Address:</t>
  </si>
  <si>
    <t>Examples</t>
  </si>
  <si>
    <t>Rates</t>
  </si>
  <si>
    <t>1516</t>
  </si>
  <si>
    <t>1517</t>
  </si>
  <si>
    <t>1518</t>
  </si>
  <si>
    <t xml:space="preserve">Educ for Sustainability 45.162 </t>
  </si>
  <si>
    <t xml:space="preserve">WNERR Lobster Seagrant #11.417 </t>
  </si>
  <si>
    <t>4831</t>
  </si>
  <si>
    <t>4125</t>
  </si>
  <si>
    <t>4126</t>
  </si>
  <si>
    <t>4127</t>
  </si>
  <si>
    <t>4128</t>
  </si>
  <si>
    <t xml:space="preserve">Narragansett #1 Foundation Grt </t>
  </si>
  <si>
    <t xml:space="preserve">Lobster Bait Research Sage Fnd </t>
  </si>
  <si>
    <t>1519</t>
  </si>
  <si>
    <t>NERACOOS #11.012</t>
  </si>
  <si>
    <t>1520</t>
  </si>
  <si>
    <t>NSF GF STEM #47.076</t>
  </si>
  <si>
    <t>1521</t>
  </si>
  <si>
    <t>NASA SG-20-10</t>
  </si>
  <si>
    <t>1522</t>
  </si>
  <si>
    <t>PWD Covid-19 Water Testing</t>
  </si>
  <si>
    <t>1523</t>
  </si>
  <si>
    <t>NOAA UNH CFDA# 11.427</t>
  </si>
  <si>
    <t>1524</t>
  </si>
  <si>
    <t>NOAA LOBSTER CFDA 11.427</t>
  </si>
  <si>
    <t>1525</t>
  </si>
  <si>
    <t>WNERR NOAA Green Crab</t>
  </si>
  <si>
    <t>1526</t>
  </si>
  <si>
    <t>NSF Environmental Data #47.076</t>
  </si>
  <si>
    <t>1527</t>
  </si>
  <si>
    <t>NOAA NH Fish &amp; Game #11.417</t>
  </si>
  <si>
    <t>1528</t>
  </si>
  <si>
    <t>NSF EPSCoR RII U Maine</t>
  </si>
  <si>
    <t>1529</t>
  </si>
  <si>
    <t>WNERR Connect Dots #11.417</t>
  </si>
  <si>
    <t>1541</t>
  </si>
  <si>
    <t>MDDC - Integrated studies Fed?</t>
  </si>
  <si>
    <t>1542</t>
  </si>
  <si>
    <t>DHHS CNI Phase I CFDA 93.493</t>
  </si>
  <si>
    <t>1543</t>
  </si>
  <si>
    <t>FEMA</t>
  </si>
  <si>
    <t>1544</t>
  </si>
  <si>
    <t>DHHS Adv Nursing Educ  #93.247</t>
  </si>
  <si>
    <t>1545</t>
  </si>
  <si>
    <t>DHHS CNI Phase II CFDA #93.493</t>
  </si>
  <si>
    <t>1546</t>
  </si>
  <si>
    <t>National Endow Hummanities NEH</t>
  </si>
  <si>
    <t>1547</t>
  </si>
  <si>
    <t>Maine DHHS Nursing</t>
  </si>
  <si>
    <t>4129</t>
  </si>
  <si>
    <t>Climate Works Fnd Oregon State</t>
  </si>
  <si>
    <t>4130</t>
  </si>
  <si>
    <t>Long Pond Association Grt</t>
  </si>
  <si>
    <t>4131</t>
  </si>
  <si>
    <t>Davis Conser Grt Little Sebago</t>
  </si>
  <si>
    <t>4132</t>
  </si>
  <si>
    <t>Bingham COVID Study Grt</t>
  </si>
  <si>
    <t>4133</t>
  </si>
  <si>
    <t>MELMAC Nearpeer Program</t>
  </si>
  <si>
    <t>4134</t>
  </si>
  <si>
    <t>MDDC Grant Integrated Studies</t>
  </si>
  <si>
    <t>4135</t>
  </si>
  <si>
    <t>Narragansett #1 Fnd Talbot Sch</t>
  </si>
  <si>
    <t>Grant Expense Form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</si>
</sst>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mm/dd/yy;@"/>
  </numFmts>
  <fonts count="31" x14ac:knownFonts="1">
    <font>
      <sz val="11"/>
      <color theme="1"/>
      <name val="Calibri"/>
      <family val="2"/>
      <scheme val="minor"/>
    </font>
    <font>
      <sz val="11"/>
      <color theme="1"/>
      <name val="Calibri"/>
      <family val="2"/>
      <scheme val="minor"/>
    </font>
    <font>
      <b/>
      <sz val="14"/>
      <name val="Arial"/>
      <family val="2"/>
    </font>
    <font>
      <b/>
      <sz val="12"/>
      <name val="Arial"/>
      <family val="2"/>
    </font>
    <font>
      <b/>
      <sz val="10"/>
      <name val="Arial"/>
      <family val="2"/>
    </font>
    <font>
      <sz val="10"/>
      <name val="Arial"/>
      <family val="2"/>
    </font>
    <font>
      <b/>
      <sz val="11"/>
      <name val="Arial"/>
      <family val="2"/>
    </font>
    <font>
      <sz val="12"/>
      <name val="Arial"/>
      <family val="2"/>
    </font>
    <font>
      <b/>
      <sz val="9"/>
      <name val="Arial"/>
      <family val="2"/>
    </font>
    <font>
      <sz val="10"/>
      <color indexed="55"/>
      <name val="Arial"/>
      <family val="2"/>
    </font>
    <font>
      <sz val="11"/>
      <name val="Arial"/>
      <family val="2"/>
    </font>
    <font>
      <i/>
      <sz val="10"/>
      <name val="Arial"/>
      <family val="2"/>
    </font>
    <font>
      <b/>
      <sz val="16"/>
      <name val="Arial"/>
      <family val="2"/>
    </font>
    <font>
      <b/>
      <sz val="9"/>
      <color indexed="81"/>
      <name val="Tahoma"/>
      <family val="2"/>
    </font>
    <font>
      <b/>
      <sz val="8"/>
      <color indexed="81"/>
      <name val="Tahoma"/>
      <family val="2"/>
    </font>
    <font>
      <sz val="9"/>
      <color indexed="81"/>
      <name val="Tahoma"/>
      <family val="2"/>
    </font>
    <font>
      <sz val="14"/>
      <name val="Arial"/>
      <family val="2"/>
    </font>
    <font>
      <b/>
      <i/>
      <sz val="10"/>
      <name val="Arial"/>
      <family val="2"/>
    </font>
    <font>
      <sz val="9"/>
      <name val="Segoe UI"/>
      <family val="2"/>
    </font>
    <font>
      <b/>
      <sz val="11"/>
      <color theme="1"/>
      <name val="Calibri"/>
      <family val="2"/>
      <scheme val="minor"/>
    </font>
    <font>
      <sz val="11"/>
      <color theme="1"/>
      <name val="Calibri Light"/>
      <family val="2"/>
      <scheme val="major"/>
    </font>
    <font>
      <sz val="10"/>
      <name val="Calibri Light"/>
      <family val="2"/>
      <scheme val="major"/>
    </font>
    <font>
      <b/>
      <sz val="14"/>
      <color theme="1"/>
      <name val="Calibri"/>
      <family val="2"/>
      <scheme val="minor"/>
    </font>
    <font>
      <sz val="20"/>
      <color theme="1"/>
      <name val="Calibri"/>
      <family val="2"/>
    </font>
    <font>
      <sz val="20"/>
      <color theme="1"/>
      <name val="Calibri"/>
      <family val="2"/>
      <scheme val="minor"/>
    </font>
    <font>
      <b/>
      <sz val="14"/>
      <name val="Calibri Light"/>
      <family val="2"/>
      <scheme val="major"/>
    </font>
    <font>
      <sz val="14"/>
      <color theme="1"/>
      <name val="Calibri Light"/>
      <family val="2"/>
      <scheme val="major"/>
    </font>
    <font>
      <sz val="12"/>
      <color theme="1"/>
      <name val="Calibri"/>
      <family val="2"/>
      <scheme val="minor"/>
    </font>
    <font>
      <b/>
      <sz val="12"/>
      <color theme="1"/>
      <name val="Arial"/>
      <family val="2"/>
    </font>
    <font>
      <sz val="12"/>
      <name val="Calibri"/>
      <family val="2"/>
      <scheme val="minor"/>
    </font>
    <font>
      <sz val="11"/>
      <name val="Calibri"/>
      <family val="2"/>
      <scheme val="minor"/>
    </font>
  </fonts>
  <fills count="8">
    <fill>
      <patternFill patternType="none"/>
    </fill>
    <fill>
      <patternFill patternType="gray125"/>
    </fill>
    <fill>
      <patternFill patternType="solid">
        <fgColor rgb="FFFFFF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8" fillId="0" borderId="0">
      <alignment vertical="center"/>
    </xf>
    <xf numFmtId="43" fontId="1" fillId="0" borderId="0" applyFont="0" applyFill="0" applyBorder="0" applyAlignment="0" applyProtection="0"/>
  </cellStyleXfs>
  <cellXfs count="202">
    <xf numFmtId="0" fontId="0" fillId="0" borderId="0" xfId="0"/>
    <xf numFmtId="0" fontId="0" fillId="0" borderId="10" xfId="0" applyBorder="1" applyProtection="1">
      <protection locked="0"/>
    </xf>
    <xf numFmtId="0" fontId="5" fillId="0" borderId="10" xfId="0" applyFont="1" applyBorder="1" applyProtection="1">
      <protection locked="0"/>
    </xf>
    <xf numFmtId="0" fontId="5" fillId="0" borderId="5" xfId="0" applyFont="1" applyBorder="1" applyProtection="1">
      <protection locked="0"/>
    </xf>
    <xf numFmtId="0" fontId="0" fillId="0" borderId="5" xfId="0" applyBorder="1" applyProtection="1">
      <protection locked="0"/>
    </xf>
    <xf numFmtId="14" fontId="5" fillId="0" borderId="12" xfId="0" applyNumberFormat="1" applyFont="1" applyBorder="1" applyProtection="1">
      <protection locked="0"/>
    </xf>
    <xf numFmtId="0" fontId="5" fillId="0" borderId="9" xfId="0" applyFont="1" applyBorder="1" applyProtection="1">
      <protection locked="0"/>
    </xf>
    <xf numFmtId="0" fontId="0" fillId="0" borderId="11" xfId="0" applyBorder="1" applyProtection="1">
      <protection locked="0"/>
    </xf>
    <xf numFmtId="43" fontId="5" fillId="0" borderId="12" xfId="0" applyNumberFormat="1" applyFont="1" applyBorder="1" applyProtection="1">
      <protection locked="0"/>
    </xf>
    <xf numFmtId="0" fontId="5" fillId="0" borderId="4" xfId="0" applyFont="1" applyBorder="1" applyProtection="1">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44" fontId="5" fillId="0" borderId="9" xfId="0" applyNumberFormat="1" applyFont="1" applyBorder="1" applyAlignment="1" applyProtection="1">
      <alignment horizontal="right"/>
      <protection locked="0"/>
    </xf>
    <xf numFmtId="0" fontId="5" fillId="0" borderId="12" xfId="0" applyFont="1" applyBorder="1" applyAlignment="1" applyProtection="1">
      <alignment horizontal="center"/>
      <protection locked="0"/>
    </xf>
    <xf numFmtId="0" fontId="0" fillId="0" borderId="5" xfId="0" applyBorder="1" applyAlignment="1" applyProtection="1">
      <alignment horizontal="left"/>
      <protection locked="0"/>
    </xf>
    <xf numFmtId="0" fontId="0" fillId="0" borderId="11" xfId="0" applyBorder="1" applyAlignment="1" applyProtection="1">
      <alignment horizontal="left"/>
      <protection locked="0"/>
    </xf>
    <xf numFmtId="0" fontId="5" fillId="0" borderId="0" xfId="0" applyFont="1"/>
    <xf numFmtId="0" fontId="0" fillId="0" borderId="10" xfId="0" applyBorder="1" applyAlignment="1" applyProtection="1">
      <alignment horizontal="left"/>
      <protection locked="0"/>
    </xf>
    <xf numFmtId="44" fontId="0" fillId="0" borderId="5" xfId="0" applyNumberFormat="1" applyBorder="1" applyProtection="1">
      <protection locked="0"/>
    </xf>
    <xf numFmtId="0" fontId="0" fillId="0" borderId="6" xfId="0" applyBorder="1" applyProtection="1">
      <protection locked="0"/>
    </xf>
    <xf numFmtId="0" fontId="0" fillId="0" borderId="0" xfId="0" applyAlignment="1">
      <alignment horizontal="center"/>
    </xf>
    <xf numFmtId="0" fontId="12" fillId="0" borderId="12" xfId="0" applyFont="1" applyBorder="1" applyAlignment="1" applyProtection="1">
      <alignment horizontal="center" vertical="center"/>
      <protection locked="0"/>
    </xf>
    <xf numFmtId="44" fontId="0" fillId="0" borderId="10" xfId="0" applyNumberFormat="1" applyBorder="1" applyProtection="1">
      <protection locked="0"/>
    </xf>
    <xf numFmtId="164" fontId="0" fillId="0" borderId="0" xfId="0" applyNumberFormat="1"/>
    <xf numFmtId="44" fontId="0" fillId="0" borderId="0" xfId="0" applyNumberFormat="1"/>
    <xf numFmtId="0" fontId="6" fillId="0" borderId="0" xfId="0" applyFont="1" applyAlignment="1">
      <alignment horizontal="left"/>
    </xf>
    <xf numFmtId="0" fontId="7" fillId="0" borderId="0" xfId="0" applyFont="1" applyAlignment="1">
      <alignment wrapText="1"/>
    </xf>
    <xf numFmtId="0" fontId="5" fillId="0" borderId="0" xfId="0" applyFont="1" applyAlignment="1">
      <alignmen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5" fillId="0" borderId="8" xfId="0" applyFont="1" applyBorder="1" applyAlignment="1">
      <alignment wrapText="1"/>
    </xf>
    <xf numFmtId="0" fontId="4" fillId="0" borderId="7" xfId="0" applyFont="1" applyBorder="1" applyAlignment="1">
      <alignment horizont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8" xfId="0" applyFont="1" applyBorder="1" applyAlignment="1">
      <alignment horizontal="center" wrapText="1"/>
    </xf>
    <xf numFmtId="0" fontId="17" fillId="0" borderId="12" xfId="0" applyFont="1" applyBorder="1" applyAlignment="1">
      <alignment horizontal="center" wrapText="1"/>
    </xf>
    <xf numFmtId="0" fontId="17" fillId="0" borderId="0" xfId="0" applyFont="1" applyAlignment="1">
      <alignment wrapText="1"/>
    </xf>
    <xf numFmtId="165" fontId="5" fillId="0" borderId="12" xfId="0" applyNumberFormat="1" applyFont="1" applyBorder="1" applyAlignment="1" applyProtection="1">
      <alignment wrapText="1"/>
      <protection locked="0"/>
    </xf>
    <xf numFmtId="0" fontId="5" fillId="0" borderId="12" xfId="0" applyFont="1" applyBorder="1" applyAlignment="1" applyProtection="1">
      <alignment wrapText="1"/>
      <protection locked="0"/>
    </xf>
    <xf numFmtId="44" fontId="5" fillId="0" borderId="12" xfId="0" applyNumberFormat="1" applyFont="1" applyBorder="1" applyAlignment="1" applyProtection="1">
      <alignment wrapText="1"/>
      <protection locked="0"/>
    </xf>
    <xf numFmtId="0" fontId="17" fillId="0" borderId="0" xfId="0" applyFont="1" applyAlignment="1">
      <alignment horizontal="center" wrapText="1"/>
    </xf>
    <xf numFmtId="0" fontId="3" fillId="0" borderId="0" xfId="0" applyFont="1" applyAlignment="1">
      <alignment horizontal="center" vertical="center" wrapText="1"/>
    </xf>
    <xf numFmtId="44" fontId="4" fillId="3" borderId="13" xfId="1" applyFont="1" applyFill="1" applyBorder="1" applyAlignment="1" applyProtection="1">
      <alignment wrapText="1"/>
    </xf>
    <xf numFmtId="44" fontId="4" fillId="0" borderId="0" xfId="1" applyFont="1" applyBorder="1" applyAlignment="1" applyProtection="1">
      <alignment wrapText="1"/>
    </xf>
    <xf numFmtId="0" fontId="7" fillId="0" borderId="0" xfId="0" applyFont="1"/>
    <xf numFmtId="0" fontId="5" fillId="0" borderId="0" xfId="2" applyFont="1" applyAlignment="1">
      <alignment vertical="top"/>
    </xf>
    <xf numFmtId="0" fontId="3" fillId="0" borderId="0" xfId="0" applyFont="1" applyProtection="1">
      <protection locked="0"/>
    </xf>
    <xf numFmtId="0" fontId="0" fillId="0" borderId="0" xfId="0" applyProtection="1">
      <protection locked="0"/>
    </xf>
    <xf numFmtId="44" fontId="0" fillId="0" borderId="0" xfId="0" applyNumberFormat="1" applyProtection="1">
      <protection locked="0"/>
    </xf>
    <xf numFmtId="0" fontId="0" fillId="0" borderId="8" xfId="0" applyBorder="1" applyProtection="1">
      <protection locked="0"/>
    </xf>
    <xf numFmtId="0" fontId="4" fillId="0" borderId="0" xfId="0" applyFont="1" applyAlignment="1" applyProtection="1">
      <alignment horizontal="right"/>
      <protection locked="0"/>
    </xf>
    <xf numFmtId="44" fontId="0" fillId="0" borderId="2" xfId="0" applyNumberFormat="1" applyBorder="1" applyProtection="1">
      <protection locked="0"/>
    </xf>
    <xf numFmtId="0" fontId="0" fillId="0" borderId="2" xfId="0" applyBorder="1" applyProtection="1">
      <protection locked="0"/>
    </xf>
    <xf numFmtId="0" fontId="4" fillId="0" borderId="0" xfId="0" applyFont="1" applyProtection="1">
      <protection locked="0"/>
    </xf>
    <xf numFmtId="0" fontId="8" fillId="0" borderId="12" xfId="0" applyFont="1" applyBorder="1" applyAlignment="1" applyProtection="1">
      <alignment horizontal="center" wrapText="1"/>
      <protection locked="0"/>
    </xf>
    <xf numFmtId="0" fontId="8" fillId="0" borderId="9" xfId="0" applyFont="1" applyBorder="1" applyAlignment="1" applyProtection="1">
      <alignment horizontal="center" wrapText="1"/>
      <protection locked="0"/>
    </xf>
    <xf numFmtId="0" fontId="8" fillId="0" borderId="11" xfId="0" applyFont="1" applyBorder="1" applyAlignment="1" applyProtection="1">
      <alignment horizontal="center"/>
      <protection locked="0"/>
    </xf>
    <xf numFmtId="44" fontId="8" fillId="0" borderId="9" xfId="0" applyNumberFormat="1" applyFont="1" applyBorder="1" applyAlignment="1" applyProtection="1">
      <alignment horizontal="center" wrapText="1"/>
      <protection locked="0"/>
    </xf>
    <xf numFmtId="0" fontId="8" fillId="0" borderId="12" xfId="0" applyFont="1" applyBorder="1" applyAlignment="1" applyProtection="1">
      <alignment horizontal="center"/>
      <protection locked="0"/>
    </xf>
    <xf numFmtId="14" fontId="0" fillId="0" borderId="7" xfId="0" applyNumberFormat="1" applyBorder="1" applyProtection="1">
      <protection locked="0"/>
    </xf>
    <xf numFmtId="14" fontId="0" fillId="0" borderId="0" xfId="0" applyNumberFormat="1" applyProtection="1">
      <protection locked="0"/>
    </xf>
    <xf numFmtId="0" fontId="4" fillId="0" borderId="0" xfId="0" applyFont="1" applyAlignment="1" applyProtection="1">
      <alignment horizontal="center"/>
      <protection locked="0"/>
    </xf>
    <xf numFmtId="0" fontId="4" fillId="0" borderId="8" xfId="0" applyFont="1" applyBorder="1" applyProtection="1">
      <protection locked="0"/>
    </xf>
    <xf numFmtId="0" fontId="4" fillId="0" borderId="7" xfId="0" applyFont="1" applyBorder="1" applyProtection="1">
      <protection locked="0"/>
    </xf>
    <xf numFmtId="0" fontId="6"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4" fillId="0" borderId="12" xfId="0" applyFont="1" applyBorder="1" applyAlignment="1" applyProtection="1">
      <alignment horizontal="center"/>
      <protection locked="0"/>
    </xf>
    <xf numFmtId="0" fontId="0" fillId="0" borderId="7" xfId="0" applyBorder="1" applyProtection="1">
      <protection locked="0"/>
    </xf>
    <xf numFmtId="0" fontId="6" fillId="0" borderId="0" xfId="0" applyFont="1" applyAlignment="1" applyProtection="1">
      <alignment horizontal="right"/>
      <protection locked="0"/>
    </xf>
    <xf numFmtId="0" fontId="5" fillId="0" borderId="7" xfId="0" applyFont="1" applyBorder="1" applyProtection="1">
      <protection locked="0"/>
    </xf>
    <xf numFmtId="0" fontId="5" fillId="0" borderId="0" xfId="0" applyFont="1" applyProtection="1">
      <protection locked="0"/>
    </xf>
    <xf numFmtId="44" fontId="5" fillId="0" borderId="0" xfId="0" applyNumberFormat="1" applyFont="1" applyProtection="1">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4" fillId="0" borderId="7" xfId="0" applyFont="1" applyBorder="1" applyAlignment="1" applyProtection="1">
      <alignment horizontal="right"/>
      <protection locked="0"/>
    </xf>
    <xf numFmtId="0" fontId="6" fillId="0" borderId="8" xfId="0" applyFont="1" applyBorder="1" applyAlignment="1" applyProtection="1">
      <alignment horizontal="right"/>
      <protection locked="0"/>
    </xf>
    <xf numFmtId="44" fontId="6" fillId="0" borderId="0" xfId="0" applyNumberFormat="1" applyFont="1" applyAlignment="1" applyProtection="1">
      <alignment horizontal="right"/>
      <protection locked="0"/>
    </xf>
    <xf numFmtId="0" fontId="0" fillId="0" borderId="4" xfId="0" applyBorder="1" applyProtection="1">
      <protection locked="0"/>
    </xf>
    <xf numFmtId="0" fontId="3" fillId="0" borderId="5" xfId="0" applyFont="1" applyBorder="1" applyProtection="1">
      <protection locked="0"/>
    </xf>
    <xf numFmtId="0" fontId="19" fillId="0" borderId="0" xfId="0" applyFont="1"/>
    <xf numFmtId="1" fontId="0" fillId="0" borderId="3" xfId="0" applyNumberFormat="1" applyBorder="1" applyProtection="1">
      <protection locked="0"/>
    </xf>
    <xf numFmtId="0" fontId="10" fillId="0" borderId="0" xfId="0" applyFont="1"/>
    <xf numFmtId="0" fontId="0" fillId="0" borderId="8" xfId="0" applyBorder="1"/>
    <xf numFmtId="0" fontId="19" fillId="0" borderId="7" xfId="0" applyFont="1" applyBorder="1"/>
    <xf numFmtId="0" fontId="19" fillId="0" borderId="4" xfId="0" applyFont="1" applyBorder="1"/>
    <xf numFmtId="0" fontId="0" fillId="0" borderId="5" xfId="0" applyBorder="1"/>
    <xf numFmtId="44" fontId="0" fillId="0" borderId="5" xfId="0" applyNumberFormat="1" applyBorder="1"/>
    <xf numFmtId="0" fontId="0" fillId="0" borderId="6" xfId="0" applyBorder="1"/>
    <xf numFmtId="0" fontId="0" fillId="0" borderId="0" xfId="0" applyAlignment="1">
      <alignment horizontal="center" vertical="center" wrapText="1"/>
    </xf>
    <xf numFmtId="43" fontId="0" fillId="0" borderId="0" xfId="3" applyFont="1" applyProtection="1"/>
    <xf numFmtId="0" fontId="0" fillId="0" borderId="8" xfId="0" applyBorder="1" applyAlignment="1" applyProtection="1">
      <alignment horizontal="center"/>
      <protection locked="0"/>
    </xf>
    <xf numFmtId="0" fontId="21" fillId="0" borderId="5" xfId="0" applyFont="1" applyBorder="1" applyProtection="1">
      <protection locked="0"/>
    </xf>
    <xf numFmtId="0" fontId="20" fillId="0" borderId="5" xfId="0" applyFont="1" applyBorder="1" applyProtection="1">
      <protection locked="0"/>
    </xf>
    <xf numFmtId="49" fontId="20" fillId="0" borderId="0" xfId="0" applyNumberFormat="1" applyFont="1" applyProtection="1">
      <protection locked="0"/>
    </xf>
    <xf numFmtId="0" fontId="20" fillId="0" borderId="0" xfId="0" applyFont="1" applyProtection="1">
      <protection locked="0"/>
    </xf>
    <xf numFmtId="0" fontId="21" fillId="0" borderId="0" xfId="0" applyFont="1" applyProtection="1">
      <protection locked="0"/>
    </xf>
    <xf numFmtId="0" fontId="21" fillId="0" borderId="5" xfId="0" applyFont="1" applyBorder="1" applyAlignment="1" applyProtection="1">
      <alignment horizontal="center"/>
      <protection locked="0"/>
    </xf>
    <xf numFmtId="0" fontId="23" fillId="0" borderId="0" xfId="0" applyFont="1"/>
    <xf numFmtId="0" fontId="24" fillId="0" borderId="0" xfId="0" applyFont="1"/>
    <xf numFmtId="44" fontId="7" fillId="0" borderId="0" xfId="0" applyNumberFormat="1" applyFont="1" applyAlignment="1" applyProtection="1">
      <alignment horizontal="center"/>
      <protection locked="0"/>
    </xf>
    <xf numFmtId="0" fontId="22" fillId="0" borderId="7" xfId="0" applyFont="1" applyBorder="1" applyAlignment="1">
      <alignment horizontal="center"/>
    </xf>
    <xf numFmtId="0" fontId="22" fillId="0" borderId="4" xfId="0" applyFont="1" applyBorder="1" applyAlignment="1">
      <alignment horizontal="center"/>
    </xf>
    <xf numFmtId="49" fontId="21" fillId="0" borderId="0" xfId="0" applyNumberFormat="1" applyFont="1" applyProtection="1">
      <protection locked="0"/>
    </xf>
    <xf numFmtId="0" fontId="2" fillId="0" borderId="7" xfId="0" applyFont="1" applyBorder="1" applyProtection="1">
      <protection locked="0"/>
    </xf>
    <xf numFmtId="0" fontId="2" fillId="0" borderId="0" xfId="0" applyFont="1" applyProtection="1">
      <protection locked="0"/>
    </xf>
    <xf numFmtId="0" fontId="21" fillId="0" borderId="10" xfId="0" applyFont="1" applyBorder="1" applyAlignment="1" applyProtection="1">
      <alignment horizontal="center"/>
      <protection locked="0"/>
    </xf>
    <xf numFmtId="0" fontId="22" fillId="0" borderId="7" xfId="0" applyFont="1" applyBorder="1" applyAlignment="1">
      <alignment horizontal="center" vertical="center"/>
    </xf>
    <xf numFmtId="44" fontId="27" fillId="0" borderId="0" xfId="0" applyNumberFormat="1" applyFont="1" applyProtection="1">
      <protection locked="0"/>
    </xf>
    <xf numFmtId="0" fontId="27" fillId="0" borderId="0" xfId="0" applyFont="1" applyProtection="1">
      <protection locked="0"/>
    </xf>
    <xf numFmtId="0" fontId="3" fillId="0" borderId="8" xfId="0" applyFont="1" applyBorder="1" applyProtection="1">
      <protection locked="0"/>
    </xf>
    <xf numFmtId="0" fontId="27" fillId="0" borderId="8" xfId="0" applyFont="1" applyBorder="1" applyProtection="1">
      <protection locked="0"/>
    </xf>
    <xf numFmtId="0" fontId="28" fillId="0" borderId="2" xfId="0" applyFont="1" applyBorder="1"/>
    <xf numFmtId="0" fontId="0" fillId="4" borderId="9" xfId="0" applyFill="1" applyBorder="1" applyProtection="1">
      <protection locked="0"/>
    </xf>
    <xf numFmtId="0" fontId="0" fillId="4" borderId="10" xfId="0" applyFill="1" applyBorder="1" applyProtection="1">
      <protection locked="0"/>
    </xf>
    <xf numFmtId="44" fontId="0" fillId="4" borderId="10" xfId="0" applyNumberFormat="1" applyFill="1" applyBorder="1" applyProtection="1">
      <protection locked="0"/>
    </xf>
    <xf numFmtId="0" fontId="0" fillId="4" borderId="11" xfId="0" applyFill="1" applyBorder="1" applyProtection="1">
      <protection locked="0"/>
    </xf>
    <xf numFmtId="0" fontId="3" fillId="4" borderId="12" xfId="0" applyFont="1" applyFill="1" applyBorder="1" applyAlignment="1" applyProtection="1">
      <alignment horizontal="center" vertical="center"/>
      <protection locked="0"/>
    </xf>
    <xf numFmtId="44" fontId="9" fillId="0" borderId="12" xfId="0" applyNumberFormat="1" applyFont="1" applyBorder="1" applyProtection="1">
      <protection locked="0"/>
    </xf>
    <xf numFmtId="0" fontId="3" fillId="0" borderId="2" xfId="0" applyFont="1" applyBorder="1" applyAlignment="1" applyProtection="1">
      <alignment horizontal="left"/>
      <protection locked="0"/>
    </xf>
    <xf numFmtId="44" fontId="27" fillId="0" borderId="2" xfId="0" applyNumberFormat="1" applyFont="1" applyBorder="1" applyProtection="1">
      <protection locked="0"/>
    </xf>
    <xf numFmtId="0" fontId="27" fillId="0" borderId="2" xfId="0" applyFont="1" applyBorder="1" applyProtection="1">
      <protection locked="0"/>
    </xf>
    <xf numFmtId="0" fontId="3" fillId="0" borderId="3" xfId="0" applyFont="1" applyBorder="1" applyProtection="1">
      <protection locked="0"/>
    </xf>
    <xf numFmtId="49" fontId="0" fillId="0" borderId="0" xfId="0" applyNumberFormat="1"/>
    <xf numFmtId="0" fontId="0" fillId="0" borderId="15" xfId="0" applyBorder="1"/>
    <xf numFmtId="0" fontId="0" fillId="0" borderId="14" xfId="0" applyBorder="1"/>
    <xf numFmtId="0" fontId="0" fillId="0" borderId="16" xfId="0" applyBorder="1"/>
    <xf numFmtId="0" fontId="0" fillId="0" borderId="17" xfId="0" applyBorder="1"/>
    <xf numFmtId="0" fontId="0" fillId="0" borderId="18" xfId="0" applyBorder="1"/>
    <xf numFmtId="0" fontId="0" fillId="0" borderId="0" xfId="0" applyAlignment="1">
      <alignment horizontal="left"/>
    </xf>
    <xf numFmtId="0" fontId="0" fillId="0" borderId="19" xfId="0" applyBorder="1"/>
    <xf numFmtId="0" fontId="0" fillId="0" borderId="20" xfId="0" applyBorder="1"/>
    <xf numFmtId="44" fontId="0" fillId="0" borderId="20" xfId="0" applyNumberFormat="1" applyBorder="1"/>
    <xf numFmtId="0" fontId="0" fillId="0" borderId="21" xfId="0" applyBorder="1"/>
    <xf numFmtId="44" fontId="0" fillId="0" borderId="14" xfId="0" applyNumberFormat="1" applyBorder="1"/>
    <xf numFmtId="0" fontId="22" fillId="0" borderId="14" xfId="0" applyFont="1" applyBorder="1"/>
    <xf numFmtId="0" fontId="5" fillId="0" borderId="2" xfId="0" applyFont="1" applyBorder="1" applyProtection="1">
      <protection locked="0"/>
    </xf>
    <xf numFmtId="0" fontId="25" fillId="0" borderId="0" xfId="0" applyFont="1" applyAlignment="1" applyProtection="1">
      <alignment horizontal="right"/>
      <protection locked="0"/>
    </xf>
    <xf numFmtId="43" fontId="0" fillId="0" borderId="0" xfId="0" applyNumberFormat="1"/>
    <xf numFmtId="0" fontId="0" fillId="0" borderId="0" xfId="3" applyNumberFormat="1" applyFont="1" applyProtection="1"/>
    <xf numFmtId="0" fontId="0" fillId="0" borderId="0" xfId="0" quotePrefix="1" applyAlignment="1">
      <alignment horizontal="left"/>
    </xf>
    <xf numFmtId="49" fontId="0" fillId="0" borderId="0" xfId="0" quotePrefix="1" applyNumberFormat="1"/>
    <xf numFmtId="0" fontId="0" fillId="0" borderId="0" xfId="0" quotePrefix="1"/>
    <xf numFmtId="44" fontId="0" fillId="6" borderId="9" xfId="0" applyNumberFormat="1" applyFill="1" applyBorder="1"/>
    <xf numFmtId="44" fontId="0" fillId="6" borderId="12" xfId="0" applyNumberFormat="1" applyFill="1" applyBorder="1"/>
    <xf numFmtId="44" fontId="0" fillId="7" borderId="12" xfId="0" applyNumberFormat="1" applyFill="1" applyBorder="1" applyProtection="1">
      <protection locked="0"/>
    </xf>
    <xf numFmtId="44" fontId="5" fillId="6" borderId="12" xfId="1" applyFont="1" applyFill="1" applyBorder="1" applyProtection="1"/>
    <xf numFmtId="44" fontId="0" fillId="7" borderId="12" xfId="0" applyNumberFormat="1" applyFill="1" applyBorder="1" applyAlignment="1" applyProtection="1">
      <alignment horizontal="right"/>
      <protection locked="0"/>
    </xf>
    <xf numFmtId="44" fontId="29" fillId="0" borderId="0" xfId="0" applyNumberFormat="1" applyFont="1"/>
    <xf numFmtId="0" fontId="30" fillId="0" borderId="0" xfId="0" applyFont="1"/>
    <xf numFmtId="0" fontId="30" fillId="0" borderId="3" xfId="0" applyFont="1" applyBorder="1"/>
    <xf numFmtId="0" fontId="25" fillId="0" borderId="7" xfId="0" applyFont="1" applyBorder="1" applyAlignment="1" applyProtection="1">
      <alignment horizontal="right"/>
      <protection locked="0"/>
    </xf>
    <xf numFmtId="0" fontId="26" fillId="0" borderId="0" xfId="0" applyFont="1" applyAlignment="1" applyProtection="1">
      <alignment horizontal="right"/>
      <protection locked="0"/>
    </xf>
    <xf numFmtId="44" fontId="7" fillId="0" borderId="0" xfId="0" applyNumberFormat="1" applyFont="1" applyAlignment="1" applyProtection="1">
      <alignment horizontal="center"/>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21" fillId="0" borderId="5" xfId="0" applyFont="1" applyBorder="1" applyAlignment="1" applyProtection="1">
      <alignment horizontal="center"/>
      <protection locked="0"/>
    </xf>
    <xf numFmtId="0" fontId="4" fillId="0" borderId="9" xfId="0" applyFont="1" applyBorder="1" applyAlignment="1" applyProtection="1">
      <alignment horizontal="right"/>
      <protection locked="0"/>
    </xf>
    <xf numFmtId="0" fontId="4" fillId="0" borderId="10" xfId="0" applyFont="1" applyBorder="1" applyAlignment="1" applyProtection="1">
      <alignment horizontal="right"/>
      <protection locked="0"/>
    </xf>
    <xf numFmtId="0" fontId="4" fillId="0" borderId="11" xfId="0" applyFont="1" applyBorder="1" applyAlignment="1" applyProtection="1">
      <alignment horizontal="right"/>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3" fillId="5" borderId="9" xfId="0"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11" xfId="0" applyFont="1" applyFill="1" applyBorder="1" applyAlignment="1" applyProtection="1">
      <alignment horizontal="center"/>
      <protection locked="0"/>
    </xf>
    <xf numFmtId="0" fontId="6" fillId="0" borderId="0" xfId="0" applyFont="1" applyAlignment="1" applyProtection="1">
      <alignment horizontal="right"/>
      <protection locked="0"/>
    </xf>
    <xf numFmtId="0" fontId="10" fillId="0" borderId="0" xfId="0" applyFont="1" applyProtection="1">
      <protection locked="0"/>
    </xf>
    <xf numFmtId="0" fontId="2" fillId="4" borderId="1"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27" fillId="5" borderId="3" xfId="0" applyFont="1" applyFill="1" applyBorder="1" applyProtection="1">
      <protection locked="0"/>
    </xf>
    <xf numFmtId="44" fontId="11" fillId="0" borderId="0" xfId="0" applyNumberFormat="1" applyFont="1" applyAlignment="1" applyProtection="1">
      <alignment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44" fontId="27" fillId="0" borderId="5" xfId="0" applyNumberFormat="1" applyFont="1" applyBorder="1" applyProtection="1">
      <protection locked="0"/>
    </xf>
    <xf numFmtId="0" fontId="27" fillId="0" borderId="5" xfId="0" applyFont="1" applyBorder="1" applyProtection="1">
      <protection locked="0"/>
    </xf>
    <xf numFmtId="0" fontId="27" fillId="0" borderId="6" xfId="0" applyFont="1" applyBorder="1" applyProtection="1">
      <protection locked="0"/>
    </xf>
    <xf numFmtId="0" fontId="22" fillId="0" borderId="14" xfId="0" applyFont="1" applyBorder="1" applyAlignment="1">
      <alignment horizontal="center"/>
    </xf>
    <xf numFmtId="0" fontId="8" fillId="0" borderId="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0" fillId="0" borderId="7" xfId="0" applyBorder="1"/>
    <xf numFmtId="0" fontId="0" fillId="0" borderId="0" xfId="0"/>
    <xf numFmtId="0" fontId="5" fillId="0" borderId="9" xfId="0" applyFont="1" applyBorder="1" applyAlignment="1" applyProtection="1">
      <alignment horizontal="center" wrapText="1"/>
      <protection locked="0"/>
    </xf>
    <xf numFmtId="0" fontId="5" fillId="0" borderId="11" xfId="0" applyFont="1" applyBorder="1" applyAlignment="1" applyProtection="1">
      <alignment horizontal="center" wrapText="1"/>
      <protection locked="0"/>
    </xf>
    <xf numFmtId="0" fontId="16" fillId="2" borderId="1" xfId="0" applyFont="1" applyFill="1" applyBorder="1" applyAlignment="1">
      <alignment horizont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6" fillId="2" borderId="7" xfId="0" applyFont="1" applyFill="1" applyBorder="1" applyAlignment="1">
      <alignment horizontal="center" wrapText="1"/>
    </xf>
    <xf numFmtId="0" fontId="16" fillId="2" borderId="0" xfId="0" applyFont="1" applyFill="1" applyAlignment="1">
      <alignment horizontal="center" wrapText="1"/>
    </xf>
    <xf numFmtId="0" fontId="16" fillId="2" borderId="8" xfId="0" applyFont="1" applyFill="1" applyBorder="1" applyAlignment="1">
      <alignment horizontal="center" wrapText="1"/>
    </xf>
    <xf numFmtId="0" fontId="3" fillId="0" borderId="7" xfId="0" applyFont="1" applyBorder="1" applyAlignment="1" applyProtection="1">
      <alignment horizontal="left"/>
      <protection locked="0"/>
    </xf>
    <xf numFmtId="0" fontId="3" fillId="0" borderId="0" xfId="0" applyFont="1" applyAlignment="1" applyProtection="1">
      <alignment horizontal="left"/>
      <protection locked="0"/>
    </xf>
    <xf numFmtId="0" fontId="0" fillId="0" borderId="0" xfId="0" applyProtection="1">
      <protection locked="0"/>
    </xf>
    <xf numFmtId="0" fontId="17" fillId="0" borderId="9" xfId="0" applyFont="1" applyBorder="1" applyAlignment="1">
      <alignment horizontal="center" wrapText="1"/>
    </xf>
    <xf numFmtId="0" fontId="17" fillId="0" borderId="11" xfId="0" applyFont="1" applyBorder="1" applyAlignment="1">
      <alignment horizontal="center" wrapText="1"/>
    </xf>
  </cellXfs>
  <cellStyles count="4">
    <cellStyle name="Comma" xfId="3" builtinId="3"/>
    <cellStyle name="Currency" xfId="1" builtinId="4"/>
    <cellStyle name="Normal" xfId="0" builtinId="0"/>
    <cellStyle name="Normal 2" xfId="2" xr:uid="{00000000-0005-0000-0000-000003000000}"/>
  </cellStyles>
  <dxfs count="2">
    <dxf>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2"/>
  <sheetViews>
    <sheetView tabSelected="1" topLeftCell="E1" zoomScale="90" zoomScaleNormal="90" workbookViewId="0">
      <selection activeCell="G4" sqref="G4:H4"/>
    </sheetView>
  </sheetViews>
  <sheetFormatPr defaultColWidth="9.140625" defaultRowHeight="15" x14ac:dyDescent="0.25"/>
  <cols>
    <col min="1" max="3" width="9.140625" hidden="1" customWidth="1"/>
    <col min="4" max="4" width="10.42578125" hidden="1" customWidth="1"/>
    <col min="5" max="5" width="24.85546875" customWidth="1"/>
    <col min="6" max="6" width="5.42578125" customWidth="1"/>
    <col min="7" max="7" width="17.42578125" customWidth="1"/>
    <col min="8" max="8" width="15.42578125" customWidth="1"/>
    <col min="9" max="9" width="14.5703125" customWidth="1"/>
    <col min="10" max="10" width="20.7109375" customWidth="1"/>
    <col min="11" max="12" width="15.7109375" customWidth="1"/>
    <col min="13" max="15" width="15.7109375" style="25" customWidth="1"/>
    <col min="16" max="16" width="15.7109375" customWidth="1"/>
    <col min="17" max="17" width="20.140625" customWidth="1"/>
  </cols>
  <sheetData>
    <row r="1" spans="1:17" ht="18" x14ac:dyDescent="0.25">
      <c r="E1" s="170" t="s">
        <v>0</v>
      </c>
      <c r="F1" s="171"/>
      <c r="G1" s="171"/>
      <c r="H1" s="171"/>
      <c r="I1" s="171"/>
      <c r="J1" s="171"/>
      <c r="K1" s="171"/>
      <c r="L1" s="171"/>
      <c r="M1" s="171"/>
      <c r="N1" s="171"/>
      <c r="O1" s="171"/>
      <c r="P1" s="171"/>
      <c r="Q1" s="172"/>
    </row>
    <row r="2" spans="1:17" ht="18" x14ac:dyDescent="0.25">
      <c r="E2" s="173" t="s">
        <v>186</v>
      </c>
      <c r="F2" s="174"/>
      <c r="G2" s="175"/>
      <c r="H2" s="175"/>
      <c r="I2" s="175"/>
      <c r="J2" s="175"/>
      <c r="K2" s="175"/>
      <c r="L2" s="175"/>
      <c r="M2" s="175"/>
      <c r="N2" s="175"/>
      <c r="O2" s="175"/>
      <c r="P2" s="175"/>
      <c r="Q2" s="176"/>
    </row>
    <row r="3" spans="1:17" ht="24.95" customHeight="1" x14ac:dyDescent="0.25">
      <c r="E3" s="107" t="s">
        <v>55</v>
      </c>
      <c r="F3" s="108"/>
      <c r="G3" s="49"/>
      <c r="H3" s="49"/>
      <c r="I3" s="49"/>
      <c r="J3" s="49"/>
      <c r="K3" s="49"/>
      <c r="L3" s="49"/>
      <c r="M3" s="50"/>
      <c r="N3" s="165" t="s">
        <v>1</v>
      </c>
      <c r="O3" s="166"/>
      <c r="P3" s="166"/>
      <c r="Q3" s="177"/>
    </row>
    <row r="4" spans="1:17" ht="31.5" customHeight="1" x14ac:dyDescent="0.3">
      <c r="E4" s="154" t="s">
        <v>56</v>
      </c>
      <c r="F4" s="155"/>
      <c r="G4" s="159"/>
      <c r="H4" s="159"/>
      <c r="I4" s="98"/>
      <c r="J4" s="140" t="s">
        <v>121</v>
      </c>
      <c r="K4" s="3"/>
      <c r="L4" s="19"/>
      <c r="M4" s="19"/>
      <c r="N4" s="4"/>
      <c r="O4" s="151"/>
      <c r="P4" s="152"/>
      <c r="Q4" s="153"/>
    </row>
    <row r="5" spans="1:17" ht="31.5" customHeight="1" x14ac:dyDescent="0.3">
      <c r="E5" s="154" t="s">
        <v>57</v>
      </c>
      <c r="F5" s="155"/>
      <c r="G5" s="109"/>
      <c r="H5" s="109"/>
      <c r="I5" s="98"/>
      <c r="J5" s="72"/>
      <c r="K5" s="3"/>
      <c r="L5" s="23"/>
      <c r="M5" s="23"/>
      <c r="N5" s="1"/>
      <c r="Q5" s="51"/>
    </row>
    <row r="6" spans="1:17" ht="31.5" customHeight="1" x14ac:dyDescent="0.3">
      <c r="E6" s="154" t="s">
        <v>58</v>
      </c>
      <c r="F6" s="155"/>
      <c r="G6" s="100"/>
      <c r="H6" s="100"/>
      <c r="I6" s="98"/>
      <c r="J6" s="49"/>
      <c r="K6" s="74"/>
      <c r="L6" s="50"/>
      <c r="M6" s="50"/>
      <c r="N6" s="49"/>
      <c r="Q6" s="51"/>
    </row>
    <row r="7" spans="1:17" ht="33.75" customHeight="1" x14ac:dyDescent="0.4">
      <c r="E7" s="104" t="s">
        <v>59</v>
      </c>
      <c r="F7" s="101" t="s">
        <v>62</v>
      </c>
      <c r="G7" s="106"/>
      <c r="H7" s="97"/>
      <c r="I7" s="98"/>
      <c r="J7" s="49"/>
      <c r="K7" s="139"/>
      <c r="L7" s="53"/>
      <c r="M7" s="53"/>
      <c r="N7" s="54"/>
      <c r="Q7" s="51"/>
    </row>
    <row r="8" spans="1:17" ht="33.75" customHeight="1" x14ac:dyDescent="0.4">
      <c r="E8" s="110" t="s">
        <v>61</v>
      </c>
      <c r="F8" s="102"/>
      <c r="G8" s="106"/>
      <c r="H8" s="97"/>
      <c r="I8" s="98"/>
      <c r="Q8" s="51"/>
    </row>
    <row r="9" spans="1:17" ht="24.95" customHeight="1" x14ac:dyDescent="0.4">
      <c r="B9" s="141"/>
      <c r="D9" s="141"/>
      <c r="E9" s="104" t="s">
        <v>60</v>
      </c>
      <c r="F9" s="101" t="s">
        <v>62</v>
      </c>
      <c r="G9" s="99"/>
      <c r="H9" s="98"/>
      <c r="I9" s="98"/>
      <c r="J9" s="98"/>
      <c r="K9" s="98"/>
      <c r="L9" s="98"/>
      <c r="M9" s="98"/>
      <c r="N9" s="156"/>
      <c r="O9" s="157"/>
      <c r="P9" s="157"/>
      <c r="Q9" s="158"/>
    </row>
    <row r="10" spans="1:17" ht="24.95" customHeight="1" x14ac:dyDescent="0.4">
      <c r="B10" s="141"/>
      <c r="D10" s="141"/>
      <c r="E10" s="105"/>
      <c r="F10" s="101"/>
      <c r="G10" s="95"/>
      <c r="H10" s="96"/>
      <c r="I10" s="96"/>
      <c r="J10" s="96"/>
      <c r="K10" s="96"/>
      <c r="L10" s="96"/>
      <c r="M10" s="96"/>
      <c r="N10" s="103"/>
      <c r="O10" s="77"/>
      <c r="P10" s="77"/>
      <c r="Q10" s="94"/>
    </row>
    <row r="11" spans="1:17" ht="24.95" customHeight="1" x14ac:dyDescent="0.25">
      <c r="D11" s="142"/>
      <c r="E11" s="116"/>
      <c r="F11" s="117"/>
      <c r="G11" s="117"/>
      <c r="H11" s="117"/>
      <c r="I11" s="117"/>
      <c r="J11" s="117"/>
      <c r="K11" s="117"/>
      <c r="L11" s="117"/>
      <c r="M11" s="118"/>
      <c r="N11" s="118"/>
      <c r="O11" s="118"/>
      <c r="P11" s="117"/>
      <c r="Q11" s="119"/>
    </row>
    <row r="12" spans="1:17" ht="48.75" x14ac:dyDescent="0.25">
      <c r="A12" s="92" t="s">
        <v>54</v>
      </c>
      <c r="B12" s="92">
        <v>0.21</v>
      </c>
      <c r="C12" s="92" t="s">
        <v>53</v>
      </c>
      <c r="D12" s="92">
        <v>0.7</v>
      </c>
      <c r="E12" s="56" t="s">
        <v>2</v>
      </c>
      <c r="F12" s="57" t="s">
        <v>3</v>
      </c>
      <c r="G12" s="185" t="s">
        <v>4</v>
      </c>
      <c r="H12" s="186"/>
      <c r="I12" s="58"/>
      <c r="J12" s="59" t="str">
        <f>IF('AA Codes'!G1=0,"Business Purpose Code","SELECT HIGHLIGHTED BUSINESS PURPOSE CODES")</f>
        <v>Business Purpose Code</v>
      </c>
      <c r="K12" s="59" t="s">
        <v>5</v>
      </c>
      <c r="L12" s="59" t="s">
        <v>51</v>
      </c>
      <c r="M12" s="60" t="s">
        <v>6</v>
      </c>
      <c r="N12" s="60" t="s">
        <v>7</v>
      </c>
      <c r="O12" s="56" t="s">
        <v>8</v>
      </c>
      <c r="P12" s="56" t="s">
        <v>9</v>
      </c>
      <c r="Q12" s="58" t="s">
        <v>10</v>
      </c>
    </row>
    <row r="13" spans="1:17" ht="24.95" customHeight="1" x14ac:dyDescent="0.25">
      <c r="A13">
        <f>IF(K13&lt;=100,0,K13-100)</f>
        <v>0</v>
      </c>
      <c r="B13" s="93">
        <f>ROUND(A13*$B$12,2)</f>
        <v>0</v>
      </c>
      <c r="C13">
        <f>IF(K13&lt;=100,K13,100)</f>
        <v>0</v>
      </c>
      <c r="D13" s="93">
        <f>ROUND(C13*$D$12,2)</f>
        <v>0</v>
      </c>
      <c r="E13" s="5"/>
      <c r="F13" s="6"/>
      <c r="G13" s="6"/>
      <c r="H13" s="2"/>
      <c r="I13" s="7"/>
      <c r="J13" s="8"/>
      <c r="K13" s="6"/>
      <c r="L13" s="146">
        <f>+B13+D13</f>
        <v>0</v>
      </c>
      <c r="M13" s="8">
        <v>0</v>
      </c>
      <c r="N13" s="8">
        <v>0</v>
      </c>
      <c r="O13" s="8">
        <v>0</v>
      </c>
      <c r="P13" s="8">
        <v>0</v>
      </c>
      <c r="Q13" s="148">
        <f>SUM(L13:P13)</f>
        <v>0</v>
      </c>
    </row>
    <row r="14" spans="1:17" ht="24.95" customHeight="1" x14ac:dyDescent="0.25">
      <c r="A14">
        <f t="shared" ref="A14:A19" si="0">IF(K14&lt;=100,0,K14-100)</f>
        <v>0</v>
      </c>
      <c r="B14" s="93">
        <f t="shared" ref="B14:B19" si="1">ROUND(A14*$B$12,2)</f>
        <v>0</v>
      </c>
      <c r="C14">
        <f t="shared" ref="C14:C19" si="2">IF(K14&lt;=100,K14,100)</f>
        <v>0</v>
      </c>
      <c r="D14" s="93">
        <f t="shared" ref="D14:D19" si="3">ROUND(C14*$D$12,2)</f>
        <v>0</v>
      </c>
      <c r="E14" s="5"/>
      <c r="F14" s="6"/>
      <c r="G14" s="6"/>
      <c r="H14" s="2"/>
      <c r="I14" s="1"/>
      <c r="J14" s="8"/>
      <c r="K14" s="6"/>
      <c r="L14" s="146">
        <f t="shared" ref="L14:L19" si="4">+B14+D14</f>
        <v>0</v>
      </c>
      <c r="M14" s="8">
        <v>0</v>
      </c>
      <c r="N14" s="8">
        <v>0</v>
      </c>
      <c r="O14" s="8">
        <v>0</v>
      </c>
      <c r="P14" s="8">
        <v>0</v>
      </c>
      <c r="Q14" s="148">
        <f t="shared" ref="Q14:Q20" si="5">SUM(L14:P14)</f>
        <v>0</v>
      </c>
    </row>
    <row r="15" spans="1:17" ht="24.95" customHeight="1" x14ac:dyDescent="0.25">
      <c r="A15">
        <f t="shared" si="0"/>
        <v>0</v>
      </c>
      <c r="B15" s="93">
        <f t="shared" si="1"/>
        <v>0</v>
      </c>
      <c r="C15">
        <f t="shared" si="2"/>
        <v>0</v>
      </c>
      <c r="D15" s="93">
        <f t="shared" si="3"/>
        <v>0</v>
      </c>
      <c r="E15" s="5"/>
      <c r="F15" s="6"/>
      <c r="G15" s="6"/>
      <c r="H15" s="2"/>
      <c r="I15" s="1"/>
      <c r="J15" s="8"/>
      <c r="K15" s="6"/>
      <c r="L15" s="146">
        <f t="shared" si="4"/>
        <v>0</v>
      </c>
      <c r="M15" s="8">
        <v>0</v>
      </c>
      <c r="N15" s="8">
        <v>0</v>
      </c>
      <c r="O15" s="8">
        <v>0</v>
      </c>
      <c r="P15" s="8">
        <v>0</v>
      </c>
      <c r="Q15" s="148">
        <f t="shared" si="5"/>
        <v>0</v>
      </c>
    </row>
    <row r="16" spans="1:17" ht="24.95" customHeight="1" x14ac:dyDescent="0.25">
      <c r="A16">
        <f t="shared" si="0"/>
        <v>0</v>
      </c>
      <c r="B16" s="93">
        <f t="shared" si="1"/>
        <v>0</v>
      </c>
      <c r="C16">
        <f t="shared" si="2"/>
        <v>0</v>
      </c>
      <c r="D16" s="93">
        <f t="shared" si="3"/>
        <v>0</v>
      </c>
      <c r="E16" s="5"/>
      <c r="F16" s="6"/>
      <c r="G16" s="6"/>
      <c r="H16" s="2"/>
      <c r="I16" s="1"/>
      <c r="J16" s="8"/>
      <c r="K16" s="6"/>
      <c r="L16" s="146">
        <f t="shared" si="4"/>
        <v>0</v>
      </c>
      <c r="M16" s="8">
        <v>0</v>
      </c>
      <c r="N16" s="8">
        <v>0</v>
      </c>
      <c r="O16" s="8">
        <v>0</v>
      </c>
      <c r="P16" s="8">
        <v>0</v>
      </c>
      <c r="Q16" s="148">
        <f t="shared" si="5"/>
        <v>0</v>
      </c>
    </row>
    <row r="17" spans="1:17" ht="24.95" customHeight="1" x14ac:dyDescent="0.25">
      <c r="A17">
        <f t="shared" si="0"/>
        <v>0</v>
      </c>
      <c r="B17" s="93">
        <f t="shared" si="1"/>
        <v>0</v>
      </c>
      <c r="C17">
        <f t="shared" si="2"/>
        <v>0</v>
      </c>
      <c r="D17" s="93">
        <f t="shared" si="3"/>
        <v>0</v>
      </c>
      <c r="E17" s="5"/>
      <c r="F17" s="6"/>
      <c r="G17" s="6"/>
      <c r="H17" s="2"/>
      <c r="I17" s="1"/>
      <c r="J17" s="8"/>
      <c r="K17" s="6"/>
      <c r="L17" s="146">
        <f t="shared" si="4"/>
        <v>0</v>
      </c>
      <c r="M17" s="8">
        <v>0</v>
      </c>
      <c r="N17" s="8">
        <v>0</v>
      </c>
      <c r="O17" s="8">
        <v>0</v>
      </c>
      <c r="P17" s="8">
        <v>0</v>
      </c>
      <c r="Q17" s="148">
        <f t="shared" si="5"/>
        <v>0</v>
      </c>
    </row>
    <row r="18" spans="1:17" ht="24.95" customHeight="1" x14ac:dyDescent="0.25">
      <c r="A18">
        <f t="shared" si="0"/>
        <v>0</v>
      </c>
      <c r="B18" s="93">
        <f t="shared" si="1"/>
        <v>0</v>
      </c>
      <c r="C18">
        <f t="shared" si="2"/>
        <v>0</v>
      </c>
      <c r="D18" s="93">
        <f t="shared" si="3"/>
        <v>0</v>
      </c>
      <c r="E18" s="5"/>
      <c r="F18" s="6"/>
      <c r="G18" s="6"/>
      <c r="H18" s="2"/>
      <c r="I18" s="1"/>
      <c r="J18" s="8"/>
      <c r="K18" s="6"/>
      <c r="L18" s="146">
        <f t="shared" si="4"/>
        <v>0</v>
      </c>
      <c r="M18" s="8">
        <v>0</v>
      </c>
      <c r="N18" s="8">
        <v>0</v>
      </c>
      <c r="O18" s="8">
        <v>0</v>
      </c>
      <c r="P18" s="8">
        <v>0</v>
      </c>
      <c r="Q18" s="148">
        <f t="shared" si="5"/>
        <v>0</v>
      </c>
    </row>
    <row r="19" spans="1:17" ht="24.95" customHeight="1" x14ac:dyDescent="0.25">
      <c r="A19">
        <f t="shared" si="0"/>
        <v>0</v>
      </c>
      <c r="B19" s="93">
        <f t="shared" si="1"/>
        <v>0</v>
      </c>
      <c r="C19">
        <f t="shared" si="2"/>
        <v>0</v>
      </c>
      <c r="D19" s="93">
        <f t="shared" si="3"/>
        <v>0</v>
      </c>
      <c r="E19" s="5"/>
      <c r="F19" s="9"/>
      <c r="G19" s="6"/>
      <c r="H19" s="3"/>
      <c r="I19" s="4"/>
      <c r="J19" s="8"/>
      <c r="K19" s="6"/>
      <c r="L19" s="146">
        <f t="shared" si="4"/>
        <v>0</v>
      </c>
      <c r="M19" s="8">
        <v>0</v>
      </c>
      <c r="N19" s="8">
        <v>0</v>
      </c>
      <c r="O19" s="8">
        <v>0</v>
      </c>
      <c r="P19" s="8">
        <v>0</v>
      </c>
      <c r="Q19" s="148">
        <f t="shared" si="5"/>
        <v>0</v>
      </c>
    </row>
    <row r="20" spans="1:17" ht="20.100000000000001" customHeight="1" x14ac:dyDescent="0.25">
      <c r="E20" s="61"/>
      <c r="F20" s="62"/>
      <c r="G20" s="49"/>
      <c r="H20" s="63" t="s">
        <v>11</v>
      </c>
      <c r="I20" s="63"/>
      <c r="J20" s="54"/>
      <c r="K20" s="84"/>
      <c r="L20" s="146">
        <f t="shared" ref="L20:P20" si="6">SUM(L13:L19)</f>
        <v>0</v>
      </c>
      <c r="M20" s="146">
        <f t="shared" si="6"/>
        <v>0</v>
      </c>
      <c r="N20" s="146">
        <f t="shared" si="6"/>
        <v>0</v>
      </c>
      <c r="O20" s="146">
        <f t="shared" si="6"/>
        <v>0</v>
      </c>
      <c r="P20" s="146">
        <f t="shared" si="6"/>
        <v>0</v>
      </c>
      <c r="Q20" s="147">
        <f t="shared" si="5"/>
        <v>0</v>
      </c>
    </row>
    <row r="21" spans="1:17" ht="20.100000000000001" customHeight="1" x14ac:dyDescent="0.25">
      <c r="E21" s="61"/>
      <c r="F21" s="62"/>
      <c r="G21" s="49"/>
      <c r="H21" s="52"/>
      <c r="I21" s="52"/>
      <c r="J21" s="49"/>
      <c r="K21" s="64"/>
      <c r="L21" s="120">
        <v>7604</v>
      </c>
      <c r="M21" s="120">
        <v>7603</v>
      </c>
      <c r="N21" s="120">
        <v>7602</v>
      </c>
      <c r="O21" s="120">
        <v>7601</v>
      </c>
      <c r="P21" s="120">
        <v>7600</v>
      </c>
      <c r="Q21" s="121"/>
    </row>
    <row r="22" spans="1:17" ht="15.75" x14ac:dyDescent="0.25">
      <c r="E22" s="65" t="s">
        <v>12</v>
      </c>
      <c r="F22" s="55"/>
      <c r="G22" s="49"/>
      <c r="H22" s="49"/>
      <c r="I22" s="49"/>
      <c r="J22" s="49"/>
      <c r="K22" s="66"/>
      <c r="L22" s="165" t="s">
        <v>13</v>
      </c>
      <c r="M22" s="166"/>
      <c r="N22" s="166"/>
      <c r="O22" s="166"/>
      <c r="P22" s="167"/>
      <c r="Q22" s="121"/>
    </row>
    <row r="23" spans="1:17" ht="23.1" customHeight="1" x14ac:dyDescent="0.25">
      <c r="E23" s="67" t="s">
        <v>14</v>
      </c>
      <c r="F23" s="68"/>
      <c r="G23" s="69"/>
      <c r="H23" s="7"/>
      <c r="I23" s="67" t="s">
        <v>15</v>
      </c>
      <c r="J23" s="70" t="s">
        <v>16</v>
      </c>
      <c r="K23" s="49"/>
      <c r="L23" s="49"/>
      <c r="M23" s="168" t="s">
        <v>17</v>
      </c>
      <c r="N23" s="169"/>
      <c r="O23" s="169"/>
      <c r="P23" s="169"/>
      <c r="Q23" s="149">
        <f>Q20</f>
        <v>0</v>
      </c>
    </row>
    <row r="24" spans="1:17" ht="24.95" customHeight="1" x14ac:dyDescent="0.25">
      <c r="E24" s="10"/>
      <c r="F24" s="11"/>
      <c r="G24" s="11"/>
      <c r="H24" s="12"/>
      <c r="I24" s="13">
        <v>0</v>
      </c>
      <c r="J24" s="14"/>
      <c r="K24" s="71"/>
      <c r="L24" s="52"/>
      <c r="M24" s="49"/>
      <c r="N24" s="49"/>
      <c r="O24" s="49"/>
      <c r="P24" s="72" t="s">
        <v>18</v>
      </c>
      <c r="Q24" s="149">
        <f>I35</f>
        <v>0</v>
      </c>
    </row>
    <row r="25" spans="1:17" s="17" customFormat="1" ht="24.95" customHeight="1" x14ac:dyDescent="0.25">
      <c r="E25" s="10"/>
      <c r="F25" s="15"/>
      <c r="G25" s="15"/>
      <c r="H25" s="16"/>
      <c r="I25" s="13">
        <v>0</v>
      </c>
      <c r="J25" s="14"/>
      <c r="K25" s="73"/>
      <c r="L25" s="74"/>
      <c r="M25" s="75"/>
      <c r="N25" s="75"/>
      <c r="O25" s="75"/>
      <c r="P25" s="72" t="s">
        <v>19</v>
      </c>
      <c r="Q25" s="149">
        <f>Q23+Q24</f>
        <v>0</v>
      </c>
    </row>
    <row r="26" spans="1:17" ht="24.95" customHeight="1" x14ac:dyDescent="0.25">
      <c r="E26" s="10"/>
      <c r="F26" s="18"/>
      <c r="G26" s="18"/>
      <c r="H26" s="16"/>
      <c r="I26" s="13">
        <v>0</v>
      </c>
      <c r="J26" s="14"/>
      <c r="K26" s="71"/>
      <c r="L26" s="178" t="s">
        <v>20</v>
      </c>
      <c r="M26" s="179"/>
      <c r="N26" s="179"/>
      <c r="O26" s="179"/>
      <c r="P26" s="179"/>
      <c r="Q26" s="180"/>
    </row>
    <row r="27" spans="1:17" ht="24.95" customHeight="1" x14ac:dyDescent="0.25">
      <c r="E27" s="10"/>
      <c r="F27" s="18"/>
      <c r="G27" s="18"/>
      <c r="H27" s="16"/>
      <c r="I27" s="13">
        <v>0</v>
      </c>
      <c r="J27" s="14"/>
      <c r="K27" s="71"/>
      <c r="L27" s="49"/>
      <c r="M27" s="50"/>
      <c r="N27" s="50"/>
      <c r="O27" s="50"/>
      <c r="P27" s="49"/>
      <c r="Q27" s="51"/>
    </row>
    <row r="28" spans="1:17" ht="24.95" customHeight="1" x14ac:dyDescent="0.25">
      <c r="E28" s="10"/>
      <c r="F28" s="18"/>
      <c r="G28" s="18"/>
      <c r="H28" s="16"/>
      <c r="I28" s="13">
        <v>0</v>
      </c>
      <c r="J28" s="14"/>
      <c r="K28" s="71"/>
      <c r="L28" s="49"/>
      <c r="M28" s="19"/>
      <c r="N28" s="19"/>
      <c r="O28" s="19"/>
      <c r="P28" s="4"/>
      <c r="Q28" s="20"/>
    </row>
    <row r="29" spans="1:17" ht="24.95" customHeight="1" x14ac:dyDescent="0.25">
      <c r="E29" s="10"/>
      <c r="F29" s="18"/>
      <c r="G29" s="18"/>
      <c r="H29" s="16"/>
      <c r="I29" s="13">
        <v>0</v>
      </c>
      <c r="J29" s="14"/>
      <c r="K29" s="71"/>
      <c r="L29" s="49"/>
      <c r="M29" s="48" t="s">
        <v>63</v>
      </c>
      <c r="N29" s="111"/>
      <c r="O29" s="111"/>
      <c r="P29" s="112"/>
      <c r="Q29" s="113" t="s">
        <v>21</v>
      </c>
    </row>
    <row r="30" spans="1:17" ht="24.95" customHeight="1" x14ac:dyDescent="0.25">
      <c r="E30" s="10"/>
      <c r="F30" s="18"/>
      <c r="G30" s="18"/>
      <c r="H30" s="16"/>
      <c r="I30" s="13">
        <v>0</v>
      </c>
      <c r="J30" s="14"/>
      <c r="K30" s="71"/>
      <c r="L30" s="49"/>
      <c r="M30" s="111"/>
      <c r="N30" s="111"/>
      <c r="O30" s="111"/>
      <c r="P30" s="112"/>
      <c r="Q30" s="114"/>
    </row>
    <row r="31" spans="1:17" ht="24.95" customHeight="1" x14ac:dyDescent="0.25">
      <c r="E31" s="10"/>
      <c r="F31" s="18"/>
      <c r="G31" s="18"/>
      <c r="H31" s="16"/>
      <c r="I31" s="13">
        <v>0</v>
      </c>
      <c r="J31" s="14"/>
      <c r="K31" s="71"/>
      <c r="L31" s="49"/>
      <c r="M31" s="111"/>
      <c r="N31" s="111"/>
      <c r="O31" s="111"/>
      <c r="P31" s="112"/>
      <c r="Q31" s="114"/>
    </row>
    <row r="32" spans="1:17" ht="24.95" customHeight="1" x14ac:dyDescent="0.25">
      <c r="E32" s="10"/>
      <c r="F32" s="18"/>
      <c r="G32" s="18"/>
      <c r="H32" s="16"/>
      <c r="I32" s="13">
        <v>0</v>
      </c>
      <c r="J32" s="14"/>
      <c r="K32" s="71"/>
      <c r="L32" s="49"/>
      <c r="M32" s="122" t="s">
        <v>64</v>
      </c>
      <c r="N32" s="123"/>
      <c r="O32" s="123"/>
      <c r="P32" s="124"/>
      <c r="Q32" s="125" t="s">
        <v>21</v>
      </c>
    </row>
    <row r="33" spans="1:17" ht="24.95" customHeight="1" x14ac:dyDescent="0.25">
      <c r="E33" s="10"/>
      <c r="F33" s="18"/>
      <c r="G33" s="18"/>
      <c r="H33" s="16"/>
      <c r="I33" s="13">
        <v>0</v>
      </c>
      <c r="J33" s="14"/>
      <c r="K33" s="71"/>
      <c r="L33" s="49"/>
      <c r="M33" s="111"/>
      <c r="N33" s="111"/>
      <c r="O33" s="111"/>
      <c r="P33" s="112"/>
      <c r="Q33" s="114"/>
    </row>
    <row r="34" spans="1:17" ht="24.95" customHeight="1" x14ac:dyDescent="0.25">
      <c r="E34" s="10"/>
      <c r="F34" s="18"/>
      <c r="G34" s="18"/>
      <c r="H34" s="16"/>
      <c r="I34" s="13">
        <v>0</v>
      </c>
      <c r="J34" s="14"/>
      <c r="K34" s="71"/>
      <c r="L34" s="49"/>
      <c r="M34" s="181"/>
      <c r="N34" s="182"/>
      <c r="O34" s="182"/>
      <c r="P34" s="182"/>
      <c r="Q34" s="183"/>
    </row>
    <row r="35" spans="1:17" ht="24.95" customHeight="1" x14ac:dyDescent="0.25">
      <c r="E35" s="160" t="s">
        <v>22</v>
      </c>
      <c r="F35" s="161"/>
      <c r="G35" s="161"/>
      <c r="H35" s="162"/>
      <c r="I35" s="150">
        <f>SUM(I24:I34)</f>
        <v>0</v>
      </c>
      <c r="J35" s="76"/>
      <c r="K35" s="49"/>
      <c r="L35" s="49"/>
      <c r="M35" s="115" t="s">
        <v>65</v>
      </c>
      <c r="N35"/>
      <c r="O35"/>
      <c r="Q35" s="113" t="s">
        <v>21</v>
      </c>
    </row>
    <row r="36" spans="1:17" ht="24.95" customHeight="1" x14ac:dyDescent="0.25">
      <c r="J36" s="49"/>
      <c r="K36" s="77"/>
      <c r="Q36" s="51"/>
    </row>
    <row r="37" spans="1:17" ht="24.95" customHeight="1" x14ac:dyDescent="0.25">
      <c r="E37" s="78"/>
      <c r="F37" s="163" t="s">
        <v>23</v>
      </c>
      <c r="G37" s="163"/>
      <c r="H37" s="163"/>
      <c r="I37" s="164"/>
      <c r="J37" s="22"/>
      <c r="K37" s="77"/>
      <c r="Q37" s="51"/>
    </row>
    <row r="38" spans="1:17" ht="24.95" customHeight="1" x14ac:dyDescent="0.25">
      <c r="E38" s="71"/>
      <c r="F38" s="72"/>
      <c r="G38" s="72"/>
      <c r="H38" s="72"/>
      <c r="I38" s="79" t="s">
        <v>24</v>
      </c>
      <c r="J38" s="22"/>
      <c r="K38" s="50"/>
      <c r="Q38" s="51"/>
    </row>
    <row r="39" spans="1:17" ht="24.95" customHeight="1" x14ac:dyDescent="0.25">
      <c r="E39" s="71"/>
      <c r="F39" s="49"/>
      <c r="G39" s="49"/>
      <c r="H39" s="49"/>
      <c r="I39" s="80" t="s">
        <v>25</v>
      </c>
      <c r="J39" s="22"/>
      <c r="K39" s="49"/>
      <c r="Q39" s="51"/>
    </row>
    <row r="40" spans="1:17" ht="24.95" customHeight="1" x14ac:dyDescent="0.25">
      <c r="E40" s="81"/>
      <c r="F40" s="4"/>
      <c r="G40" s="82" t="s">
        <v>26</v>
      </c>
      <c r="H40" s="4"/>
      <c r="I40" s="4"/>
      <c r="J40" s="4"/>
      <c r="K40" s="19"/>
      <c r="L40" s="19"/>
      <c r="M40" s="4"/>
      <c r="N40" s="4"/>
      <c r="O40" s="4"/>
      <c r="P40" s="4"/>
      <c r="Q40" s="20"/>
    </row>
    <row r="41" spans="1:17" x14ac:dyDescent="0.25">
      <c r="E41" s="187"/>
      <c r="F41" s="188"/>
      <c r="G41" s="188"/>
      <c r="H41" s="24"/>
      <c r="I41" s="24"/>
      <c r="J41" s="21"/>
      <c r="N41" s="85"/>
      <c r="Q41" s="86"/>
    </row>
    <row r="42" spans="1:17" x14ac:dyDescent="0.25">
      <c r="A42" t="s">
        <v>122</v>
      </c>
      <c r="E42" s="87" t="s">
        <v>50</v>
      </c>
      <c r="F42" s="83"/>
      <c r="G42" s="83"/>
      <c r="H42" s="24"/>
      <c r="I42" s="24"/>
      <c r="J42" s="26"/>
      <c r="N42" s="85"/>
      <c r="Q42" s="86"/>
    </row>
    <row r="43" spans="1:17" x14ac:dyDescent="0.25">
      <c r="A43" t="s">
        <v>123</v>
      </c>
      <c r="B43">
        <f>B12</f>
        <v>0.21</v>
      </c>
      <c r="D43">
        <f>D12</f>
        <v>0.7</v>
      </c>
      <c r="E43" s="87" t="str">
        <f>"The first 100 miles per trip will be reimbursed at the full Federal Mileage Rate of "&amp;$D$43&amp;"/mile.  All miles past 100 per trip will be reimbursed at the gas-only rate of "&amp;$B$43&amp;"/mile."</f>
        <v>The first 100 miles per trip will be reimbursed at the full Federal Mileage Rate of 0.7/mile.  All miles past 100 per trip will be reimbursed at the gas-only rate of 0.21/mile.</v>
      </c>
      <c r="F43" s="83"/>
      <c r="G43" s="83"/>
      <c r="H43" s="24"/>
      <c r="I43" s="24"/>
      <c r="J43" s="21"/>
      <c r="Q43" s="86"/>
    </row>
    <row r="44" spans="1:17" x14ac:dyDescent="0.25">
      <c r="A44">
        <v>50</v>
      </c>
      <c r="B44">
        <f>ROUND(B43*A44,2)</f>
        <v>10.5</v>
      </c>
      <c r="C44">
        <v>100</v>
      </c>
      <c r="D44">
        <f>ROUND(D43*C44,2)</f>
        <v>70</v>
      </c>
      <c r="E44" s="87" t="str">
        <f>"For Example, if you drive 150 miles on a trip the reimbursement will be (100 miles * $"&amp;$D$43&amp;"/mile = $"&amp;TEXT($D$44,"0.00")&amp;") + (50 miles * $"&amp;$B$43&amp;"mile = $"&amp;TEXT($B$44,"0.00")&amp;"), for a reimbursement total of $"&amp;TEXT($D$45,"0.00")</f>
        <v>For Example, if you drive 150 miles on a trip the reimbursement will be (100 miles * $0.7/mile = $70.00) + (50 miles * $0.21mile = $10.50), for a reimbursement total of $80.50</v>
      </c>
      <c r="F44" s="83"/>
      <c r="G44" s="83"/>
      <c r="H44" s="24"/>
      <c r="I44" s="24"/>
      <c r="J44" s="21"/>
      <c r="Q44" s="86"/>
    </row>
    <row r="45" spans="1:17" x14ac:dyDescent="0.25">
      <c r="D45">
        <f>+B44+D44</f>
        <v>80.5</v>
      </c>
      <c r="E45" s="88" t="s">
        <v>52</v>
      </c>
      <c r="F45" s="89"/>
      <c r="G45" s="89"/>
      <c r="H45" s="89"/>
      <c r="I45" s="89"/>
      <c r="J45" s="89"/>
      <c r="K45" s="89"/>
      <c r="L45" s="89"/>
      <c r="M45" s="90"/>
      <c r="N45" s="90"/>
      <c r="O45" s="90"/>
      <c r="P45" s="89"/>
      <c r="Q45" s="91"/>
    </row>
    <row r="47" spans="1:17" ht="15.75" thickBot="1" x14ac:dyDescent="0.3"/>
    <row r="48" spans="1:17" ht="18.75" x14ac:dyDescent="0.3">
      <c r="E48" s="127"/>
      <c r="F48" s="128"/>
      <c r="G48" s="184" t="s">
        <v>66</v>
      </c>
      <c r="H48" s="184"/>
      <c r="I48" s="138"/>
      <c r="J48" s="138"/>
      <c r="K48" s="138"/>
      <c r="L48" s="184" t="s">
        <v>67</v>
      </c>
      <c r="M48" s="184"/>
      <c r="N48" s="184"/>
      <c r="O48" s="137"/>
      <c r="P48" s="128"/>
      <c r="Q48" s="129"/>
    </row>
    <row r="49" spans="5:17" x14ac:dyDescent="0.25">
      <c r="E49" s="130"/>
      <c r="M49"/>
      <c r="N49"/>
      <c r="Q49" s="131"/>
    </row>
    <row r="50" spans="5:17" x14ac:dyDescent="0.25">
      <c r="E50" s="130"/>
      <c r="G50" s="132">
        <v>1502</v>
      </c>
      <c r="H50" t="s">
        <v>68</v>
      </c>
      <c r="L50" s="126" t="s">
        <v>71</v>
      </c>
      <c r="M50" t="s">
        <v>72</v>
      </c>
      <c r="N50"/>
      <c r="Q50" s="131"/>
    </row>
    <row r="51" spans="5:17" x14ac:dyDescent="0.25">
      <c r="E51" s="130"/>
      <c r="G51" s="126" t="s">
        <v>69</v>
      </c>
      <c r="H51" t="s">
        <v>70</v>
      </c>
      <c r="L51" s="126" t="s">
        <v>75</v>
      </c>
      <c r="M51" t="s">
        <v>76</v>
      </c>
      <c r="N51"/>
      <c r="Q51" s="131"/>
    </row>
    <row r="52" spans="5:17" x14ac:dyDescent="0.25">
      <c r="E52" s="130"/>
      <c r="G52" s="126" t="s">
        <v>73</v>
      </c>
      <c r="H52" t="s">
        <v>74</v>
      </c>
      <c r="L52" s="126" t="s">
        <v>79</v>
      </c>
      <c r="M52" t="s">
        <v>80</v>
      </c>
      <c r="N52"/>
      <c r="Q52" s="131"/>
    </row>
    <row r="53" spans="5:17" x14ac:dyDescent="0.25">
      <c r="E53" s="130"/>
      <c r="G53" s="126" t="s">
        <v>77</v>
      </c>
      <c r="H53" t="s">
        <v>78</v>
      </c>
      <c r="L53" s="126" t="s">
        <v>83</v>
      </c>
      <c r="M53" t="s">
        <v>84</v>
      </c>
      <c r="N53"/>
      <c r="Q53" s="131"/>
    </row>
    <row r="54" spans="5:17" x14ac:dyDescent="0.25">
      <c r="E54" s="130"/>
      <c r="G54" s="126" t="s">
        <v>81</v>
      </c>
      <c r="H54" t="s">
        <v>82</v>
      </c>
      <c r="L54" s="126" t="s">
        <v>87</v>
      </c>
      <c r="M54" t="s">
        <v>88</v>
      </c>
      <c r="N54"/>
      <c r="Q54" s="131"/>
    </row>
    <row r="55" spans="5:17" x14ac:dyDescent="0.25">
      <c r="E55" s="130"/>
      <c r="G55" s="126" t="s">
        <v>85</v>
      </c>
      <c r="H55" t="s">
        <v>86</v>
      </c>
      <c r="L55" s="126" t="s">
        <v>91</v>
      </c>
      <c r="M55" t="s">
        <v>92</v>
      </c>
      <c r="N55"/>
      <c r="Q55" s="131"/>
    </row>
    <row r="56" spans="5:17" x14ac:dyDescent="0.25">
      <c r="E56" s="130"/>
      <c r="G56" s="126" t="s">
        <v>89</v>
      </c>
      <c r="H56" t="s">
        <v>90</v>
      </c>
      <c r="L56" s="126" t="s">
        <v>94</v>
      </c>
      <c r="M56" t="s">
        <v>95</v>
      </c>
      <c r="N56"/>
      <c r="Q56" s="131"/>
    </row>
    <row r="57" spans="5:17" x14ac:dyDescent="0.25">
      <c r="E57" s="130"/>
      <c r="G57" s="132">
        <v>1512</v>
      </c>
      <c r="H57" t="s">
        <v>93</v>
      </c>
      <c r="L57" s="126" t="s">
        <v>97</v>
      </c>
      <c r="M57" t="s">
        <v>98</v>
      </c>
      <c r="N57"/>
      <c r="Q57" s="131"/>
    </row>
    <row r="58" spans="5:17" x14ac:dyDescent="0.25">
      <c r="E58" s="130"/>
      <c r="G58" s="132">
        <v>1513</v>
      </c>
      <c r="H58" t="s">
        <v>96</v>
      </c>
      <c r="L58" s="126" t="s">
        <v>101</v>
      </c>
      <c r="M58" t="s">
        <v>102</v>
      </c>
      <c r="N58"/>
      <c r="Q58" s="131"/>
    </row>
    <row r="59" spans="5:17" x14ac:dyDescent="0.25">
      <c r="E59" s="130"/>
      <c r="G59" s="126" t="s">
        <v>99</v>
      </c>
      <c r="H59" t="s">
        <v>100</v>
      </c>
      <c r="L59" s="126" t="s">
        <v>105</v>
      </c>
      <c r="M59" t="s">
        <v>106</v>
      </c>
      <c r="N59"/>
      <c r="Q59" s="131"/>
    </row>
    <row r="60" spans="5:17" x14ac:dyDescent="0.25">
      <c r="E60" s="130"/>
      <c r="G60" s="126" t="s">
        <v>103</v>
      </c>
      <c r="H60" t="s">
        <v>104</v>
      </c>
      <c r="L60" s="126" t="s">
        <v>107</v>
      </c>
      <c r="M60" t="s">
        <v>108</v>
      </c>
      <c r="N60"/>
      <c r="Q60" s="131"/>
    </row>
    <row r="61" spans="5:17" x14ac:dyDescent="0.25">
      <c r="E61" s="130"/>
      <c r="G61" s="143" t="s">
        <v>124</v>
      </c>
      <c r="H61" t="s">
        <v>120</v>
      </c>
      <c r="L61" s="126" t="s">
        <v>109</v>
      </c>
      <c r="M61" t="s">
        <v>110</v>
      </c>
      <c r="N61"/>
      <c r="Q61" s="131"/>
    </row>
    <row r="62" spans="5:17" x14ac:dyDescent="0.25">
      <c r="E62" s="130"/>
      <c r="G62" s="144" t="s">
        <v>125</v>
      </c>
      <c r="H62" t="s">
        <v>127</v>
      </c>
      <c r="L62" s="126" t="s">
        <v>111</v>
      </c>
      <c r="M62" t="s">
        <v>112</v>
      </c>
      <c r="N62"/>
      <c r="Q62" s="131"/>
    </row>
    <row r="63" spans="5:17" x14ac:dyDescent="0.25">
      <c r="E63" s="130"/>
      <c r="G63" s="145" t="s">
        <v>126</v>
      </c>
      <c r="H63" t="s">
        <v>128</v>
      </c>
      <c r="L63" s="126" t="s">
        <v>113</v>
      </c>
      <c r="M63" t="s">
        <v>114</v>
      </c>
      <c r="N63"/>
      <c r="Q63" s="131"/>
    </row>
    <row r="64" spans="5:17" x14ac:dyDescent="0.25">
      <c r="E64" s="130"/>
      <c r="G64" s="126" t="s">
        <v>136</v>
      </c>
      <c r="H64" t="s">
        <v>137</v>
      </c>
      <c r="L64" s="126" t="s">
        <v>115</v>
      </c>
      <c r="M64" t="s">
        <v>116</v>
      </c>
      <c r="N64"/>
      <c r="Q64" s="131"/>
    </row>
    <row r="65" spans="5:17" x14ac:dyDescent="0.25">
      <c r="E65" s="130"/>
      <c r="G65" t="s">
        <v>138</v>
      </c>
      <c r="H65" t="s">
        <v>139</v>
      </c>
      <c r="L65" s="143" t="s">
        <v>130</v>
      </c>
      <c r="M65" t="s">
        <v>117</v>
      </c>
      <c r="N65"/>
      <c r="Q65" s="131"/>
    </row>
    <row r="66" spans="5:17" x14ac:dyDescent="0.25">
      <c r="E66" s="130"/>
      <c r="G66" t="s">
        <v>140</v>
      </c>
      <c r="H66" t="s">
        <v>141</v>
      </c>
      <c r="L66" s="143" t="s">
        <v>131</v>
      </c>
      <c r="M66" t="s">
        <v>118</v>
      </c>
      <c r="N66"/>
      <c r="Q66" s="131"/>
    </row>
    <row r="67" spans="5:17" x14ac:dyDescent="0.25">
      <c r="E67" s="130"/>
      <c r="G67" t="s">
        <v>142</v>
      </c>
      <c r="H67" t="s">
        <v>143</v>
      </c>
      <c r="L67" s="143" t="s">
        <v>132</v>
      </c>
      <c r="M67" t="s">
        <v>134</v>
      </c>
      <c r="N67"/>
      <c r="Q67" s="131"/>
    </row>
    <row r="68" spans="5:17" x14ac:dyDescent="0.25">
      <c r="E68" s="130"/>
      <c r="G68" t="s">
        <v>144</v>
      </c>
      <c r="H68" t="s">
        <v>145</v>
      </c>
      <c r="L68" s="143" t="s">
        <v>133</v>
      </c>
      <c r="M68" t="s">
        <v>135</v>
      </c>
      <c r="N68"/>
      <c r="Q68" s="131"/>
    </row>
    <row r="69" spans="5:17" x14ac:dyDescent="0.25">
      <c r="E69" s="130"/>
      <c r="G69" t="s">
        <v>146</v>
      </c>
      <c r="H69" t="s">
        <v>147</v>
      </c>
      <c r="L69" s="143" t="s">
        <v>172</v>
      </c>
      <c r="M69" t="s">
        <v>173</v>
      </c>
      <c r="N69"/>
      <c r="O69"/>
      <c r="Q69" s="131"/>
    </row>
    <row r="70" spans="5:17" x14ac:dyDescent="0.25">
      <c r="E70" s="130"/>
      <c r="G70" t="s">
        <v>148</v>
      </c>
      <c r="H70" t="s">
        <v>149</v>
      </c>
      <c r="L70" s="143" t="s">
        <v>174</v>
      </c>
      <c r="M70" t="s">
        <v>175</v>
      </c>
      <c r="N70"/>
      <c r="O70"/>
      <c r="Q70" s="131"/>
    </row>
    <row r="71" spans="5:17" x14ac:dyDescent="0.25">
      <c r="E71" s="130"/>
      <c r="G71" t="s">
        <v>150</v>
      </c>
      <c r="H71" t="s">
        <v>151</v>
      </c>
      <c r="L71" s="143" t="s">
        <v>176</v>
      </c>
      <c r="M71" t="s">
        <v>177</v>
      </c>
      <c r="N71"/>
      <c r="O71"/>
      <c r="Q71" s="131"/>
    </row>
    <row r="72" spans="5:17" x14ac:dyDescent="0.25">
      <c r="E72" s="130"/>
      <c r="G72" t="s">
        <v>152</v>
      </c>
      <c r="H72" t="s">
        <v>153</v>
      </c>
      <c r="L72" s="143" t="s">
        <v>178</v>
      </c>
      <c r="M72" t="s">
        <v>179</v>
      </c>
      <c r="N72"/>
      <c r="O72"/>
      <c r="Q72" s="131"/>
    </row>
    <row r="73" spans="5:17" x14ac:dyDescent="0.25">
      <c r="E73" s="130"/>
      <c r="G73" t="s">
        <v>154</v>
      </c>
      <c r="H73" t="s">
        <v>155</v>
      </c>
      <c r="L73" s="143" t="s">
        <v>180</v>
      </c>
      <c r="M73" t="s">
        <v>181</v>
      </c>
      <c r="N73"/>
      <c r="O73"/>
      <c r="Q73" s="131"/>
    </row>
    <row r="74" spans="5:17" x14ac:dyDescent="0.25">
      <c r="E74" s="130"/>
      <c r="G74" t="s">
        <v>156</v>
      </c>
      <c r="H74" t="s">
        <v>157</v>
      </c>
      <c r="L74" s="143" t="s">
        <v>182</v>
      </c>
      <c r="M74" t="s">
        <v>183</v>
      </c>
      <c r="N74"/>
      <c r="O74"/>
      <c r="Q74" s="131"/>
    </row>
    <row r="75" spans="5:17" x14ac:dyDescent="0.25">
      <c r="E75" s="130"/>
      <c r="G75" t="s">
        <v>158</v>
      </c>
      <c r="H75" t="s">
        <v>159</v>
      </c>
      <c r="L75" s="143" t="s">
        <v>184</v>
      </c>
      <c r="M75" t="s">
        <v>185</v>
      </c>
      <c r="N75"/>
      <c r="O75"/>
      <c r="Q75" s="131"/>
    </row>
    <row r="76" spans="5:17" x14ac:dyDescent="0.25">
      <c r="E76" s="130"/>
      <c r="G76" t="s">
        <v>160</v>
      </c>
      <c r="H76" t="s">
        <v>161</v>
      </c>
      <c r="L76" s="143" t="s">
        <v>129</v>
      </c>
      <c r="M76" t="s">
        <v>119</v>
      </c>
      <c r="N76"/>
      <c r="O76"/>
      <c r="Q76" s="131"/>
    </row>
    <row r="77" spans="5:17" x14ac:dyDescent="0.25">
      <c r="E77" s="130"/>
      <c r="G77" t="s">
        <v>162</v>
      </c>
      <c r="H77" t="s">
        <v>163</v>
      </c>
      <c r="L77" s="143"/>
      <c r="M77"/>
      <c r="N77"/>
      <c r="O77"/>
      <c r="Q77" s="131"/>
    </row>
    <row r="78" spans="5:17" x14ac:dyDescent="0.25">
      <c r="E78" s="130"/>
      <c r="G78" t="s">
        <v>164</v>
      </c>
      <c r="H78" t="s">
        <v>165</v>
      </c>
      <c r="L78" s="143"/>
      <c r="M78"/>
      <c r="N78"/>
      <c r="O78"/>
      <c r="Q78" s="131"/>
    </row>
    <row r="79" spans="5:17" x14ac:dyDescent="0.25">
      <c r="E79" s="130"/>
      <c r="G79" t="s">
        <v>166</v>
      </c>
      <c r="H79" t="s">
        <v>167</v>
      </c>
      <c r="L79" s="143"/>
      <c r="M79"/>
      <c r="N79"/>
      <c r="O79"/>
      <c r="Q79" s="131"/>
    </row>
    <row r="80" spans="5:17" x14ac:dyDescent="0.25">
      <c r="E80" s="130"/>
      <c r="G80" t="s">
        <v>168</v>
      </c>
      <c r="H80" t="s">
        <v>169</v>
      </c>
      <c r="L80" s="143"/>
      <c r="M80"/>
      <c r="N80"/>
      <c r="O80"/>
      <c r="Q80" s="131"/>
    </row>
    <row r="81" spans="5:17" x14ac:dyDescent="0.25">
      <c r="E81" s="130"/>
      <c r="G81" t="s">
        <v>170</v>
      </c>
      <c r="H81" t="s">
        <v>171</v>
      </c>
      <c r="L81" s="143"/>
      <c r="M81"/>
      <c r="N81"/>
      <c r="O81"/>
      <c r="Q81" s="131"/>
    </row>
    <row r="82" spans="5:17" ht="15.75" thickBot="1" x14ac:dyDescent="0.3">
      <c r="E82" s="133"/>
      <c r="F82" s="134"/>
      <c r="G82" s="134"/>
      <c r="H82" s="134"/>
      <c r="I82" s="134"/>
      <c r="J82" s="134"/>
      <c r="K82" s="134"/>
      <c r="L82" s="134"/>
      <c r="M82" s="135"/>
      <c r="N82" s="135"/>
      <c r="O82" s="135"/>
      <c r="P82" s="134"/>
      <c r="Q82" s="136"/>
    </row>
  </sheetData>
  <sheetProtection algorithmName="SHA-512" hashValue="JivU132/VarCQQeEcen5MCtRhNYGa3BzHTcg0A3WLToieSVDQs7IZHQpMSzXH9Htt69QyRDwhgc1aVnk7EOP1g==" saltValue="GktWBVnTeA0HyOCIkw4oXA==" spinCount="100000" sheet="1" objects="1" scenarios="1"/>
  <mergeCells count="18">
    <mergeCell ref="G48:H48"/>
    <mergeCell ref="L48:N48"/>
    <mergeCell ref="G12:H12"/>
    <mergeCell ref="E41:G41"/>
    <mergeCell ref="E1:Q1"/>
    <mergeCell ref="E2:Q2"/>
    <mergeCell ref="E4:F4"/>
    <mergeCell ref="N3:Q3"/>
    <mergeCell ref="E5:F5"/>
    <mergeCell ref="E6:F6"/>
    <mergeCell ref="N9:Q9"/>
    <mergeCell ref="G4:H4"/>
    <mergeCell ref="E35:H35"/>
    <mergeCell ref="F37:I37"/>
    <mergeCell ref="L22:P22"/>
    <mergeCell ref="M23:P23"/>
    <mergeCell ref="L26:Q26"/>
    <mergeCell ref="M34:Q34"/>
  </mergeCells>
  <conditionalFormatting sqref="J12">
    <cfRule type="expression" dxfId="1" priority="3">
      <formula>$J$12="SELECT HIGHLIGHTED BUSINESS PURPOSE CODES"</formula>
    </cfRule>
  </conditionalFormatting>
  <conditionalFormatting sqref="J13:J19">
    <cfRule type="expression" dxfId="0" priority="1" stopIfTrue="1">
      <formula>AND($Q13&lt;&gt;0,$J13="")</formula>
    </cfRule>
  </conditionalFormatting>
  <dataValidations count="3">
    <dataValidation type="decimal" allowBlank="1" showInputMessage="1" showErrorMessage="1" errorTitle="error" error="This must be a number" sqref="M13:P19" xr:uid="{00000000-0002-0000-0000-000000000000}">
      <formula1>-50000</formula1>
      <formula2>50000</formula2>
    </dataValidation>
    <dataValidation type="decimal" allowBlank="1" showInputMessage="1" showErrorMessage="1" errorTitle="Error" error="This must be a number" sqref="K13:K19" xr:uid="{00000000-0002-0000-0000-000001000000}">
      <formula1>-50000</formula1>
      <formula2>50000</formula2>
    </dataValidation>
    <dataValidation type="date" operator="greaterThan" allowBlank="1" showInputMessage="1" showErrorMessage="1" errorTitle="Date Error" error="This must be a date" sqref="E13:E19" xr:uid="{00000000-0002-0000-0000-000002000000}">
      <formula1>41640</formula1>
    </dataValidation>
  </dataValidations>
  <pageMargins left="0.7" right="0.7" top="0.75" bottom="0.75" header="0.3" footer="0.3"/>
  <pageSetup scale="42" orientation="portrait" r:id="rId1"/>
  <rowBreaks count="1" manualBreakCount="1">
    <brk id="45" max="16383" man="1"/>
  </rowBreaks>
  <colBreaks count="1" manualBreakCount="1">
    <brk id="4"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AA Error" error="Invalid AA Code" promptTitle="Business Purpose Code" prompt="Select Business Purpose Code from Drop-Down Menu" xr:uid="{00000000-0002-0000-0000-000003000000}">
          <x14:formula1>
            <xm:f>'AA Codes'!$A$2:$A$10</xm:f>
          </x14:formula1>
          <xm:sqref>J13:J19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2"/>
  <sheetViews>
    <sheetView zoomScale="75" zoomScaleNormal="75" workbookViewId="0">
      <selection activeCell="A7" sqref="A7"/>
    </sheetView>
  </sheetViews>
  <sheetFormatPr defaultColWidth="9.140625" defaultRowHeight="12.75" x14ac:dyDescent="0.2"/>
  <cols>
    <col min="1" max="1" width="8.28515625" style="28" customWidth="1"/>
    <col min="2" max="2" width="34.42578125" style="28" customWidth="1"/>
    <col min="3" max="4" width="23.28515625" style="28" customWidth="1"/>
    <col min="5" max="5" width="18.42578125" style="28" customWidth="1"/>
    <col min="6" max="6" width="22.85546875" style="28" customWidth="1"/>
    <col min="7" max="7" width="7.7109375" style="28" customWidth="1"/>
    <col min="8" max="8" width="9.5703125" style="28" customWidth="1"/>
    <col min="9" max="9" width="11.7109375" style="28" customWidth="1"/>
    <col min="10" max="16384" width="9.140625" style="28"/>
  </cols>
  <sheetData>
    <row r="1" spans="1:9" s="27" customFormat="1" ht="18" x14ac:dyDescent="0.25">
      <c r="A1" s="191" t="s">
        <v>0</v>
      </c>
      <c r="B1" s="192"/>
      <c r="C1" s="192"/>
      <c r="D1" s="192"/>
      <c r="E1" s="192"/>
      <c r="F1" s="192"/>
      <c r="G1" s="192"/>
      <c r="H1" s="192"/>
      <c r="I1" s="193"/>
    </row>
    <row r="2" spans="1:9" ht="18" x14ac:dyDescent="0.25">
      <c r="A2" s="194" t="s">
        <v>27</v>
      </c>
      <c r="B2" s="195"/>
      <c r="C2" s="195"/>
      <c r="D2" s="195"/>
      <c r="E2" s="195"/>
      <c r="F2" s="195"/>
      <c r="G2" s="195"/>
      <c r="H2" s="195"/>
      <c r="I2" s="196"/>
    </row>
    <row r="3" spans="1:9" x14ac:dyDescent="0.2">
      <c r="A3" s="29"/>
      <c r="B3" s="30"/>
      <c r="C3" s="30"/>
      <c r="D3" s="30"/>
      <c r="E3" s="30"/>
      <c r="F3" s="30"/>
      <c r="G3" s="30"/>
      <c r="H3" s="30"/>
      <c r="I3" s="31"/>
    </row>
    <row r="4" spans="1:9" ht="15.75" x14ac:dyDescent="0.25">
      <c r="A4" s="197" t="s">
        <v>28</v>
      </c>
      <c r="B4" s="198"/>
      <c r="C4" s="199"/>
      <c r="I4" s="32"/>
    </row>
    <row r="5" spans="1:9" x14ac:dyDescent="0.2">
      <c r="A5" s="33"/>
      <c r="B5" s="34"/>
      <c r="C5" s="35"/>
      <c r="D5" s="35"/>
      <c r="E5" s="35"/>
      <c r="F5" s="35"/>
      <c r="G5" s="35"/>
      <c r="H5" s="35"/>
      <c r="I5" s="36"/>
    </row>
    <row r="6" spans="1:9" s="38" customFormat="1" ht="25.5" x14ac:dyDescent="0.2">
      <c r="A6" s="37" t="s">
        <v>21</v>
      </c>
      <c r="B6" s="37" t="s">
        <v>29</v>
      </c>
      <c r="C6" s="200" t="s">
        <v>30</v>
      </c>
      <c r="D6" s="201"/>
      <c r="E6" s="37" t="s">
        <v>31</v>
      </c>
      <c r="F6" s="37" t="s">
        <v>32</v>
      </c>
      <c r="G6" s="37" t="s">
        <v>33</v>
      </c>
      <c r="H6" s="37" t="s">
        <v>34</v>
      </c>
      <c r="I6" s="37" t="s">
        <v>35</v>
      </c>
    </row>
    <row r="7" spans="1:9" ht="20.100000000000001" customHeight="1" x14ac:dyDescent="0.2">
      <c r="A7" s="39"/>
      <c r="B7" s="40"/>
      <c r="C7" s="189"/>
      <c r="D7" s="190"/>
      <c r="E7" s="40"/>
      <c r="F7" s="40"/>
      <c r="G7" s="40"/>
      <c r="H7" s="40"/>
      <c r="I7" s="41">
        <v>0</v>
      </c>
    </row>
    <row r="8" spans="1:9" ht="20.100000000000001" customHeight="1" x14ac:dyDescent="0.2">
      <c r="A8" s="39"/>
      <c r="B8" s="40"/>
      <c r="C8" s="189"/>
      <c r="D8" s="190"/>
      <c r="E8" s="40"/>
      <c r="F8" s="40"/>
      <c r="G8" s="40"/>
      <c r="H8" s="40"/>
      <c r="I8" s="41">
        <v>0</v>
      </c>
    </row>
    <row r="9" spans="1:9" ht="20.100000000000001" customHeight="1" x14ac:dyDescent="0.2">
      <c r="A9" s="39"/>
      <c r="B9" s="40"/>
      <c r="C9" s="189"/>
      <c r="D9" s="190"/>
      <c r="E9" s="40"/>
      <c r="F9" s="40"/>
      <c r="G9" s="40"/>
      <c r="H9" s="40"/>
      <c r="I9" s="41">
        <v>0</v>
      </c>
    </row>
    <row r="10" spans="1:9" ht="20.100000000000001" customHeight="1" x14ac:dyDescent="0.2">
      <c r="A10" s="39"/>
      <c r="B10" s="40"/>
      <c r="C10" s="189"/>
      <c r="D10" s="190"/>
      <c r="E10" s="40"/>
      <c r="F10" s="40"/>
      <c r="G10" s="40"/>
      <c r="H10" s="40"/>
      <c r="I10" s="41">
        <v>0</v>
      </c>
    </row>
    <row r="11" spans="1:9" ht="20.100000000000001" customHeight="1" x14ac:dyDescent="0.2">
      <c r="A11" s="39"/>
      <c r="B11" s="40"/>
      <c r="C11" s="189"/>
      <c r="D11" s="190"/>
      <c r="E11" s="40"/>
      <c r="F11" s="40"/>
      <c r="G11" s="40"/>
      <c r="H11" s="40"/>
      <c r="I11" s="41">
        <v>0</v>
      </c>
    </row>
    <row r="12" spans="1:9" ht="20.100000000000001" customHeight="1" x14ac:dyDescent="0.2">
      <c r="A12" s="39"/>
      <c r="B12" s="40"/>
      <c r="C12" s="189"/>
      <c r="D12" s="190"/>
      <c r="E12" s="40"/>
      <c r="F12" s="40"/>
      <c r="G12" s="40"/>
      <c r="H12" s="40"/>
      <c r="I12" s="41">
        <v>0</v>
      </c>
    </row>
    <row r="13" spans="1:9" ht="20.100000000000001" customHeight="1" x14ac:dyDescent="0.2">
      <c r="A13" s="39"/>
      <c r="B13" s="40"/>
      <c r="C13" s="189"/>
      <c r="D13" s="190"/>
      <c r="E13" s="40"/>
      <c r="F13" s="40"/>
      <c r="G13" s="40"/>
      <c r="H13" s="40"/>
      <c r="I13" s="41">
        <v>0</v>
      </c>
    </row>
    <row r="14" spans="1:9" ht="20.100000000000001" customHeight="1" x14ac:dyDescent="0.2">
      <c r="A14" s="39"/>
      <c r="B14" s="40"/>
      <c r="C14" s="189"/>
      <c r="D14" s="190"/>
      <c r="E14" s="40"/>
      <c r="F14" s="40"/>
      <c r="G14" s="40"/>
      <c r="H14" s="40"/>
      <c r="I14" s="41">
        <v>0</v>
      </c>
    </row>
    <row r="15" spans="1:9" ht="20.100000000000001" customHeight="1" x14ac:dyDescent="0.2">
      <c r="A15" s="39"/>
      <c r="B15" s="40"/>
      <c r="C15" s="189"/>
      <c r="D15" s="190"/>
      <c r="E15" s="40"/>
      <c r="F15" s="40"/>
      <c r="G15" s="40"/>
      <c r="H15" s="40"/>
      <c r="I15" s="41">
        <v>0</v>
      </c>
    </row>
    <row r="16" spans="1:9" ht="20.100000000000001" customHeight="1" x14ac:dyDescent="0.2">
      <c r="A16" s="39"/>
      <c r="B16" s="40"/>
      <c r="C16" s="189"/>
      <c r="D16" s="190"/>
      <c r="E16" s="40"/>
      <c r="F16" s="40"/>
      <c r="G16" s="40"/>
      <c r="H16" s="40"/>
      <c r="I16" s="41">
        <v>0</v>
      </c>
    </row>
    <row r="17" spans="1:22" ht="20.100000000000001" customHeight="1" x14ac:dyDescent="0.2">
      <c r="A17" s="39"/>
      <c r="B17" s="40"/>
      <c r="C17" s="189"/>
      <c r="D17" s="190"/>
      <c r="E17" s="40"/>
      <c r="F17" s="40"/>
      <c r="G17" s="40"/>
      <c r="H17" s="40"/>
      <c r="I17" s="41">
        <v>0</v>
      </c>
    </row>
    <row r="18" spans="1:22" ht="20.100000000000001" customHeight="1" x14ac:dyDescent="0.2">
      <c r="A18" s="39"/>
      <c r="B18" s="40"/>
      <c r="C18" s="189"/>
      <c r="D18" s="190"/>
      <c r="E18" s="40"/>
      <c r="F18" s="40"/>
      <c r="G18" s="40"/>
      <c r="H18" s="40"/>
      <c r="I18" s="41">
        <v>0</v>
      </c>
    </row>
    <row r="19" spans="1:22" ht="20.100000000000001" customHeight="1" x14ac:dyDescent="0.2">
      <c r="A19" s="39"/>
      <c r="B19" s="40"/>
      <c r="C19" s="189"/>
      <c r="D19" s="190"/>
      <c r="E19" s="40"/>
      <c r="F19" s="40"/>
      <c r="G19" s="40"/>
      <c r="H19" s="40"/>
      <c r="I19" s="41">
        <v>0</v>
      </c>
    </row>
    <row r="20" spans="1:22" ht="20.100000000000001" customHeight="1" x14ac:dyDescent="0.2">
      <c r="A20" s="39"/>
      <c r="B20" s="40"/>
      <c r="C20" s="189"/>
      <c r="D20" s="190"/>
      <c r="E20" s="40"/>
      <c r="F20" s="40"/>
      <c r="G20" s="40"/>
      <c r="H20" s="40"/>
      <c r="I20" s="41">
        <v>0</v>
      </c>
    </row>
    <row r="21" spans="1:22" ht="20.100000000000001" customHeight="1" x14ac:dyDescent="0.2">
      <c r="A21" s="39"/>
      <c r="B21" s="40"/>
      <c r="C21" s="189"/>
      <c r="D21" s="190"/>
      <c r="E21" s="40"/>
      <c r="F21" s="40"/>
      <c r="G21" s="40"/>
      <c r="H21" s="40"/>
      <c r="I21" s="41">
        <v>0</v>
      </c>
    </row>
    <row r="22" spans="1:22" ht="20.100000000000001" customHeight="1" x14ac:dyDescent="0.2">
      <c r="A22" s="39"/>
      <c r="B22" s="40"/>
      <c r="C22" s="189"/>
      <c r="D22" s="190"/>
      <c r="E22" s="40"/>
      <c r="F22" s="40"/>
      <c r="G22" s="40"/>
      <c r="H22" s="40"/>
      <c r="I22" s="41">
        <v>0</v>
      </c>
    </row>
    <row r="23" spans="1:22" ht="20.100000000000001" customHeight="1" x14ac:dyDescent="0.2">
      <c r="A23" s="39"/>
      <c r="B23" s="40"/>
      <c r="C23" s="189"/>
      <c r="D23" s="190"/>
      <c r="E23" s="40"/>
      <c r="F23" s="40"/>
      <c r="G23" s="40"/>
      <c r="H23" s="40"/>
      <c r="I23" s="41">
        <v>0</v>
      </c>
    </row>
    <row r="24" spans="1:22" ht="20.100000000000001" customHeight="1" x14ac:dyDescent="0.2">
      <c r="A24" s="39"/>
      <c r="B24" s="40"/>
      <c r="C24" s="189"/>
      <c r="D24" s="190"/>
      <c r="E24" s="40"/>
      <c r="F24" s="40"/>
      <c r="G24" s="40"/>
      <c r="H24" s="40"/>
      <c r="I24" s="41">
        <v>0</v>
      </c>
    </row>
    <row r="25" spans="1:22" ht="20.100000000000001" customHeight="1" x14ac:dyDescent="0.2">
      <c r="A25" s="39"/>
      <c r="B25" s="40"/>
      <c r="C25" s="189"/>
      <c r="D25" s="190"/>
      <c r="E25" s="40"/>
      <c r="F25" s="40"/>
      <c r="G25" s="40"/>
      <c r="H25" s="40"/>
      <c r="I25" s="41">
        <v>0</v>
      </c>
    </row>
    <row r="26" spans="1:22" ht="20.100000000000001" customHeight="1" x14ac:dyDescent="0.2">
      <c r="A26" s="39"/>
      <c r="B26" s="40"/>
      <c r="C26" s="189"/>
      <c r="D26" s="190"/>
      <c r="E26" s="40"/>
      <c r="F26" s="40"/>
      <c r="G26" s="40"/>
      <c r="H26" s="40"/>
      <c r="I26" s="41">
        <v>0</v>
      </c>
    </row>
    <row r="27" spans="1:22" ht="20.100000000000001" customHeight="1" x14ac:dyDescent="0.2">
      <c r="A27" s="39"/>
      <c r="B27" s="40"/>
      <c r="C27" s="189"/>
      <c r="D27" s="190"/>
      <c r="E27" s="40"/>
      <c r="F27" s="40"/>
      <c r="G27" s="40"/>
      <c r="H27" s="40"/>
      <c r="I27" s="41">
        <v>0</v>
      </c>
    </row>
    <row r="28" spans="1:22" ht="20.100000000000001" customHeight="1" x14ac:dyDescent="0.2">
      <c r="A28" s="39"/>
      <c r="B28" s="40"/>
      <c r="C28" s="189"/>
      <c r="D28" s="190"/>
      <c r="E28" s="40"/>
      <c r="F28" s="40"/>
      <c r="G28" s="40"/>
      <c r="H28" s="40"/>
      <c r="I28" s="41">
        <v>0</v>
      </c>
    </row>
    <row r="29" spans="1:22" ht="20.100000000000001" customHeight="1" x14ac:dyDescent="0.2">
      <c r="A29" s="39"/>
      <c r="B29" s="40"/>
      <c r="C29" s="189"/>
      <c r="D29" s="190"/>
      <c r="E29" s="40"/>
      <c r="F29" s="40"/>
      <c r="G29" s="40"/>
      <c r="H29" s="40"/>
      <c r="I29" s="41">
        <v>0</v>
      </c>
    </row>
    <row r="30" spans="1:22" ht="20.100000000000001" customHeight="1" thickBot="1" x14ac:dyDescent="0.25">
      <c r="B30" s="42"/>
      <c r="C30" s="42"/>
      <c r="H30" s="43" t="s">
        <v>36</v>
      </c>
      <c r="I30" s="44">
        <f>SUM(I7:I29)</f>
        <v>0</v>
      </c>
    </row>
    <row r="31" spans="1:22" ht="16.5" thickTop="1" x14ac:dyDescent="0.2">
      <c r="B31" s="42"/>
      <c r="C31" s="42"/>
      <c r="H31" s="43"/>
      <c r="I31" s="45"/>
    </row>
    <row r="32" spans="1:22" s="27" customFormat="1" ht="18" customHeight="1" x14ac:dyDescent="0.25">
      <c r="A32" s="46" t="s">
        <v>37</v>
      </c>
      <c r="B32" s="46"/>
      <c r="C32" s="46"/>
      <c r="D32" s="46"/>
      <c r="E32" s="46"/>
      <c r="F32" s="46"/>
      <c r="G32" s="46"/>
      <c r="H32" s="46"/>
      <c r="I32"/>
      <c r="J32"/>
      <c r="K32"/>
      <c r="L32"/>
      <c r="M32"/>
      <c r="N32"/>
      <c r="O32"/>
      <c r="P32"/>
      <c r="Q32"/>
      <c r="R32"/>
      <c r="S32"/>
      <c r="T32"/>
      <c r="U32"/>
      <c r="V32"/>
    </row>
  </sheetData>
  <sheetProtection algorithmName="SHA-512" hashValue="DEk0e1/L4kapm3qPC9vTAA0yewBmRLRzTOUsRb94CDi5Yj6l2tmuF2GNng4QTvBYr3eFwsvleNjDYkgMd1B4Wg==" saltValue="0PTcQr3zkdO6fQwI0Zcy+w==" spinCount="100000" sheet="1" objects="1" scenarios="1"/>
  <mergeCells count="27">
    <mergeCell ref="C8:D8"/>
    <mergeCell ref="A1:I1"/>
    <mergeCell ref="A2:I2"/>
    <mergeCell ref="A4:C4"/>
    <mergeCell ref="C6:D6"/>
    <mergeCell ref="C7:D7"/>
    <mergeCell ref="C20:D20"/>
    <mergeCell ref="C9:D9"/>
    <mergeCell ref="C10:D10"/>
    <mergeCell ref="C11:D11"/>
    <mergeCell ref="C12:D12"/>
    <mergeCell ref="C13:D13"/>
    <mergeCell ref="C14:D14"/>
    <mergeCell ref="C15:D15"/>
    <mergeCell ref="C16:D16"/>
    <mergeCell ref="C17:D17"/>
    <mergeCell ref="C18:D18"/>
    <mergeCell ref="C19:D19"/>
    <mergeCell ref="C27:D27"/>
    <mergeCell ref="C28:D28"/>
    <mergeCell ref="C29:D29"/>
    <mergeCell ref="C21:D21"/>
    <mergeCell ref="C22:D22"/>
    <mergeCell ref="C23:D23"/>
    <mergeCell ref="C24:D24"/>
    <mergeCell ref="C25:D25"/>
    <mergeCell ref="C26:D26"/>
  </mergeCells>
  <dataValidations count="2">
    <dataValidation type="decimal" allowBlank="1" showInputMessage="1" showErrorMessage="1" errorTitle="Tota Error" error="This must be a number" sqref="I7:I29" xr:uid="{00000000-0002-0000-0100-000000000000}">
      <formula1>-50000</formula1>
      <formula2>50000</formula2>
    </dataValidation>
    <dataValidation type="date" operator="greaterThan" allowBlank="1" showInputMessage="1" showErrorMessage="1" sqref="A7:A29" xr:uid="{00000000-0002-0000-0100-000001000000}">
      <formula1>41640</formula1>
    </dataValidation>
  </dataValidations>
  <pageMargins left="0.7" right="0.7" top="0.75" bottom="0.75" header="0.3" footer="0.3"/>
  <pageSetup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workbookViewId="0"/>
  </sheetViews>
  <sheetFormatPr defaultRowHeight="15" x14ac:dyDescent="0.25"/>
  <sheetData>
    <row r="1" spans="1:7" x14ac:dyDescent="0.25">
      <c r="A1" s="17" t="s">
        <v>38</v>
      </c>
      <c r="E1" s="17" t="s">
        <v>39</v>
      </c>
      <c r="F1" s="17" t="s">
        <v>40</v>
      </c>
      <c r="G1">
        <f>COUNTIF(F2:F8,"NO")</f>
        <v>0</v>
      </c>
    </row>
    <row r="2" spans="1:7" x14ac:dyDescent="0.25">
      <c r="A2" s="47" t="s">
        <v>41</v>
      </c>
      <c r="E2">
        <v>12</v>
      </c>
      <c r="F2" t="str">
        <f>IF(AND('Emp Reimb Expense Report'!Q13&lt;&gt;0,'Emp Reimb Expense Report'!J13=""),"NO","")</f>
        <v/>
      </c>
    </row>
    <row r="3" spans="1:7" x14ac:dyDescent="0.25">
      <c r="A3" s="47" t="s">
        <v>42</v>
      </c>
      <c r="E3">
        <v>13</v>
      </c>
      <c r="F3" t="str">
        <f>IF(AND('Emp Reimb Expense Report'!Q14&lt;&gt;0,'Emp Reimb Expense Report'!J14=""),"NO","")</f>
        <v/>
      </c>
    </row>
    <row r="4" spans="1:7" x14ac:dyDescent="0.25">
      <c r="A4" s="47" t="s">
        <v>43</v>
      </c>
      <c r="E4">
        <v>14</v>
      </c>
      <c r="F4" t="str">
        <f>IF(AND('Emp Reimb Expense Report'!Q15&lt;&gt;0,'Emp Reimb Expense Report'!J15=""),"NO","")</f>
        <v/>
      </c>
    </row>
    <row r="5" spans="1:7" x14ac:dyDescent="0.25">
      <c r="A5" s="47" t="s">
        <v>44</v>
      </c>
      <c r="E5">
        <v>15</v>
      </c>
      <c r="F5" t="str">
        <f>IF(AND('Emp Reimb Expense Report'!Q16&lt;&gt;0,'Emp Reimb Expense Report'!J16=""),"NO","")</f>
        <v/>
      </c>
    </row>
    <row r="6" spans="1:7" x14ac:dyDescent="0.25">
      <c r="A6" s="47" t="s">
        <v>45</v>
      </c>
      <c r="E6">
        <v>16</v>
      </c>
      <c r="F6" t="str">
        <f>IF(AND('Emp Reimb Expense Report'!Q17&lt;&gt;0,'Emp Reimb Expense Report'!J17=""),"NO","")</f>
        <v/>
      </c>
    </row>
    <row r="7" spans="1:7" x14ac:dyDescent="0.25">
      <c r="A7" s="47" t="s">
        <v>46</v>
      </c>
      <c r="E7">
        <v>17</v>
      </c>
      <c r="F7" t="str">
        <f>IF(AND('Emp Reimb Expense Report'!Q18&lt;&gt;0,'Emp Reimb Expense Report'!J18=""),"NO","")</f>
        <v/>
      </c>
    </row>
    <row r="8" spans="1:7" x14ac:dyDescent="0.25">
      <c r="A8" s="47" t="s">
        <v>47</v>
      </c>
      <c r="E8">
        <v>18</v>
      </c>
      <c r="F8" t="str">
        <f>IF(AND('Emp Reimb Expense Report'!Q19&lt;&gt;0,'Emp Reimb Expense Report'!J19=""),"NO","")</f>
        <v/>
      </c>
    </row>
    <row r="9" spans="1:7" x14ac:dyDescent="0.25">
      <c r="A9" s="47" t="s">
        <v>48</v>
      </c>
    </row>
    <row r="10" spans="1:7" x14ac:dyDescent="0.25">
      <c r="A10" t="s">
        <v>49</v>
      </c>
    </row>
  </sheetData>
  <sheetProtection algorithmName="SHA-512" hashValue="2zL6UGqvGG9Tj0xr/hNeJfE3dO+0WYOcEUX5HfVElzTqFcs/H7FVsTo952+qaACtCfWeP6V6kjHKbqK6d8FTig==" saltValue="LGy4sdQXO6NJ40kiHxIKD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 Reimb Expense Report</vt:lpstr>
      <vt:lpstr>Misc. Expenses Form</vt:lpstr>
      <vt:lpstr>AA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Page</dc:creator>
  <cp:lastModifiedBy>Michael Page</cp:lastModifiedBy>
  <cp:lastPrinted>2023-12-20T18:19:39Z</cp:lastPrinted>
  <dcterms:created xsi:type="dcterms:W3CDTF">2016-04-07T18:51:38Z</dcterms:created>
  <dcterms:modified xsi:type="dcterms:W3CDTF">2025-01-06T20:24:49Z</dcterms:modified>
</cp:coreProperties>
</file>